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D:\ALESSANDRA MUR\HECHOS DE IMPORTANCIA\JOA TDP 2023\"/>
    </mc:Choice>
  </mc:AlternateContent>
  <xr:revisionPtr revIDLastSave="0" documentId="13_ncr:1_{9ECC0007-A0A5-467A-BF08-A769EC249A34}" xr6:coauthVersionLast="47" xr6:coauthVersionMax="47" xr10:uidLastSave="{00000000-0000-0000-0000-000000000000}"/>
  <bookViews>
    <workbookView xWindow="-110" yWindow="-110" windowWidth="19420" windowHeight="10300" tabRatio="902" firstSheet="1" activeTab="6" xr2:uid="{00000000-000D-0000-FFFF-FFFF00000000}"/>
  </bookViews>
  <sheets>
    <sheet name="Principal" sheetId="35" r:id="rId1"/>
    <sheet name="Ayuda" sheetId="37" r:id="rId2"/>
    <sheet name="1" sheetId="1" r:id="rId3"/>
    <sheet name="2" sheetId="2" r:id="rId4"/>
    <sheet name="3" sheetId="4" r:id="rId5"/>
    <sheet name="4" sheetId="5" r:id="rId6"/>
    <sheet name="5" sheetId="6" r:id="rId7"/>
    <sheet name="6" sheetId="7" r:id="rId8"/>
    <sheet name="7" sheetId="8" r:id="rId9"/>
    <sheet name="8" sheetId="9" r:id="rId10"/>
    <sheet name="9" sheetId="10" r:id="rId11"/>
    <sheet name="10" sheetId="11" r:id="rId12"/>
    <sheet name="11" sheetId="12" r:id="rId13"/>
    <sheet name="12" sheetId="13" r:id="rId14"/>
    <sheet name="13" sheetId="14" r:id="rId15"/>
    <sheet name="14" sheetId="15" r:id="rId16"/>
    <sheet name="15" sheetId="16" r:id="rId17"/>
    <sheet name="16" sheetId="17" r:id="rId18"/>
    <sheet name="17" sheetId="18" r:id="rId19"/>
    <sheet name="18" sheetId="19" r:id="rId20"/>
    <sheet name="19" sheetId="20" r:id="rId21"/>
    <sheet name="20" sheetId="21" r:id="rId22"/>
    <sheet name="21" sheetId="22" r:id="rId23"/>
    <sheet name="22" sheetId="23" r:id="rId24"/>
    <sheet name="23" sheetId="24" r:id="rId25"/>
    <sheet name="24" sheetId="25" r:id="rId26"/>
    <sheet name="25" sheetId="26" r:id="rId27"/>
    <sheet name="26" sheetId="27" r:id="rId28"/>
    <sheet name="27" sheetId="28" r:id="rId29"/>
    <sheet name="28" sheetId="29" r:id="rId30"/>
    <sheet name="29" sheetId="30" r:id="rId31"/>
    <sheet name="30" sheetId="31" r:id="rId32"/>
    <sheet name="31" sheetId="32" r:id="rId33"/>
    <sheet name="SeccionC" sheetId="34" r:id="rId34"/>
    <sheet name="TC" sheetId="36" state="hidden" r:id="rId35"/>
    <sheet name="Validacion" sheetId="33" state="hidden" r:id="rId36"/>
  </sheets>
  <definedNames>
    <definedName name="_xlnm.Print_Area" localSheetId="2">'1'!$A$1:$G$30</definedName>
    <definedName name="_xlnm.Print_Area" localSheetId="11">'10'!$A$1:$N$55</definedName>
    <definedName name="_xlnm.Print_Area" localSheetId="12">'11'!$A$1:$I$19</definedName>
    <definedName name="_xlnm.Print_Area" localSheetId="13">'12'!$A$1:$K$26</definedName>
    <definedName name="_xlnm.Print_Area" localSheetId="14">'13'!$A$1:$F$34</definedName>
    <definedName name="_xlnm.Print_Area" localSheetId="15">'14'!$A$1:$F$23</definedName>
    <definedName name="_xlnm.Print_Area" localSheetId="16">'15'!$A$1:$J$49</definedName>
    <definedName name="_xlnm.Print_Area" localSheetId="17">'16'!$A$1:$I$20</definedName>
    <definedName name="_xlnm.Print_Area" localSheetId="18">'17'!$A$1:$K$45</definedName>
    <definedName name="_xlnm.Print_Area" localSheetId="19">'18'!$A$1:$E$17</definedName>
    <definedName name="_xlnm.Print_Area" localSheetId="20">'19'!$A$1:$I$20</definedName>
    <definedName name="_xlnm.Print_Area" localSheetId="3">'2'!$A$1:$G$11</definedName>
    <definedName name="_xlnm.Print_Area" localSheetId="21">'20'!$A$1:$I$49</definedName>
    <definedName name="_xlnm.Print_Area" localSheetId="22">'21'!$A$1:$M$127</definedName>
    <definedName name="_xlnm.Print_Area" localSheetId="23">'22'!$A$1:$L$87</definedName>
    <definedName name="_xlnm.Print_Area" localSheetId="24">'23'!$A$1:$J$25</definedName>
    <definedName name="_xlnm.Print_Area" localSheetId="25">'24'!$A$1:$I$29</definedName>
    <definedName name="_xlnm.Print_Area" localSheetId="26">'25'!$A$1:$I$51</definedName>
    <definedName name="_xlnm.Print_Area" localSheetId="27">'26'!$A$1:$I$21</definedName>
    <definedName name="_xlnm.Print_Area" localSheetId="28">'27'!$A$1:$J$106</definedName>
    <definedName name="_xlnm.Print_Area" localSheetId="29">'28'!$A$1:$K$33</definedName>
    <definedName name="_xlnm.Print_Area" localSheetId="30">'29'!$A$1:$G$5</definedName>
    <definedName name="_xlnm.Print_Area" localSheetId="4">'3'!$A$1:$F$12</definedName>
    <definedName name="_xlnm.Print_Area" localSheetId="31">'30'!$A$1:$K$38</definedName>
    <definedName name="_xlnm.Print_Area" localSheetId="32">'31'!$A$1:$I$29</definedName>
    <definedName name="_xlnm.Print_Area" localSheetId="5">'4'!$A$1:$H$35</definedName>
    <definedName name="_xlnm.Print_Area" localSheetId="6">'5'!$A$1:$H$30</definedName>
    <definedName name="_xlnm.Print_Area" localSheetId="7">'6'!$A$1:$G$11</definedName>
    <definedName name="_xlnm.Print_Area" localSheetId="8">'7'!$A$1:$E$9</definedName>
    <definedName name="_xlnm.Print_Area" localSheetId="9">'8'!$A$1:$E$14</definedName>
    <definedName name="_xlnm.Print_Area" localSheetId="10">'9'!$A$1:$G$24</definedName>
    <definedName name="_xlnm.Print_Area" localSheetId="0">Principal!$A$1:$G$14</definedName>
    <definedName name="_xlnm.Print_Area" localSheetId="33">SeccionC!$A$1:$J$43</definedName>
    <definedName name="Decimal_Maximo">Validacion!$E$4</definedName>
    <definedName name="Decimal_Minimo">Validacion!$E$3</definedName>
    <definedName name="Decimal2_Maximo">Validacion!$G$4</definedName>
    <definedName name="Decimal2_Minimo">Validacion!$G$3</definedName>
    <definedName name="Entero_Maximo">Validacion!$C$4</definedName>
    <definedName name="Entero_Minimo">Validacion!$C$3</definedName>
    <definedName name="Explicacion_LongMaximo">Validacion!$D$4</definedName>
    <definedName name="Explicacion_LongMinimo">Validacion!$D$3</definedName>
    <definedName name="Fecha_Maximo">Validacion!$F$4</definedName>
    <definedName name="Fecha_Minimo">Validacion!$F$3</definedName>
    <definedName name="Respuesta_SINO">Validacion!$B$3:$B$4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9" i="28" l="1"/>
  <c r="M99" i="28"/>
  <c r="M101" i="28"/>
  <c r="M9" i="28" l="1"/>
  <c r="M15" i="28" l="1"/>
  <c r="M27" i="28" l="1"/>
  <c r="M18" i="28"/>
  <c r="L17" i="27"/>
  <c r="L11" i="27"/>
  <c r="L44" i="26"/>
  <c r="L40" i="26"/>
  <c r="K46" i="21"/>
  <c r="K32" i="21"/>
  <c r="K29" i="21"/>
  <c r="N32" i="18" l="1"/>
  <c r="N23" i="18"/>
  <c r="M32" i="16" l="1"/>
  <c r="L16" i="12" l="1"/>
  <c r="N20" i="13" l="1"/>
  <c r="L21" i="32"/>
  <c r="L20" i="32"/>
  <c r="J5" i="30"/>
  <c r="J3" i="30"/>
  <c r="N18" i="29"/>
  <c r="N17" i="29"/>
  <c r="N16" i="29"/>
  <c r="N15" i="29"/>
  <c r="N14" i="29"/>
  <c r="N13" i="29"/>
  <c r="N12" i="29"/>
  <c r="N11" i="29"/>
  <c r="N10" i="29"/>
  <c r="N9" i="29"/>
  <c r="M16" i="28"/>
  <c r="M12" i="28"/>
  <c r="M7" i="28"/>
  <c r="L42" i="26"/>
  <c r="L25" i="26"/>
  <c r="L24" i="26"/>
  <c r="L27" i="25"/>
  <c r="H12" i="19"/>
  <c r="H15" i="19"/>
  <c r="H16" i="19"/>
  <c r="N14" i="18"/>
  <c r="N13" i="18"/>
  <c r="N12" i="18"/>
  <c r="N11" i="18"/>
  <c r="Q30" i="11"/>
  <c r="Q29" i="11"/>
  <c r="J23" i="10"/>
  <c r="J22" i="10"/>
  <c r="J18" i="10"/>
  <c r="J17" i="10"/>
  <c r="J16" i="10"/>
  <c r="J15" i="10"/>
  <c r="J14" i="10"/>
  <c r="J13" i="10"/>
  <c r="J12" i="10"/>
  <c r="J11" i="10"/>
  <c r="J10" i="10"/>
  <c r="K18" i="6"/>
  <c r="K17" i="5"/>
  <c r="V37" i="21" l="1"/>
  <c r="V5" i="19"/>
  <c r="V17" i="23" l="1"/>
  <c r="O17" i="23"/>
  <c r="N17" i="23"/>
  <c r="K37" i="21"/>
  <c r="J37" i="21"/>
  <c r="N16" i="18"/>
  <c r="V7" i="18"/>
  <c r="N7" i="18"/>
  <c r="M7" i="18"/>
  <c r="V9" i="17"/>
  <c r="L9" i="17"/>
  <c r="K9" i="17"/>
  <c r="V10" i="17"/>
  <c r="L10" i="17"/>
  <c r="K10" i="17"/>
  <c r="V17" i="20" l="1"/>
  <c r="V16" i="20"/>
  <c r="V5" i="20"/>
  <c r="U3" i="20" l="1"/>
  <c r="Q19" i="35" s="1"/>
  <c r="L20" i="20" l="1"/>
  <c r="AC358" i="36" l="1"/>
  <c r="AC359" i="36"/>
  <c r="AC360" i="36"/>
  <c r="AC361" i="36"/>
  <c r="AC362" i="36"/>
  <c r="AC363" i="36"/>
  <c r="AC364" i="36"/>
  <c r="AC365" i="36"/>
  <c r="AC367" i="36"/>
  <c r="AC368" i="36"/>
  <c r="AC369" i="36"/>
  <c r="C366" i="36"/>
  <c r="AC366" i="36" s="1"/>
  <c r="C346" i="36"/>
  <c r="AC346" i="36" s="1"/>
  <c r="C320" i="36"/>
  <c r="C307" i="36"/>
  <c r="C300" i="36"/>
  <c r="C299" i="36"/>
  <c r="C292" i="36"/>
  <c r="C222" i="36"/>
  <c r="C213" i="36"/>
  <c r="G196" i="36"/>
  <c r="AC196" i="36" s="1"/>
  <c r="G197" i="36"/>
  <c r="AC197" i="36" s="1"/>
  <c r="G195" i="36"/>
  <c r="AC195" i="36" s="1"/>
  <c r="AC338" i="36"/>
  <c r="AC339" i="36"/>
  <c r="AC340" i="36"/>
  <c r="AC341" i="36"/>
  <c r="AC342" i="36"/>
  <c r="AC343" i="36"/>
  <c r="AC344" i="36"/>
  <c r="AC345" i="36"/>
  <c r="AC347" i="36"/>
  <c r="AC348" i="36"/>
  <c r="AC350" i="36"/>
  <c r="AC351" i="36"/>
  <c r="AC352" i="36"/>
  <c r="AC353" i="36"/>
  <c r="AC354" i="36"/>
  <c r="AC355" i="36"/>
  <c r="AC356" i="36"/>
  <c r="AC357" i="36"/>
  <c r="C349" i="36"/>
  <c r="AC349" i="36" s="1"/>
  <c r="C184" i="36"/>
  <c r="C180" i="36"/>
  <c r="K42" i="21" l="1"/>
  <c r="K41" i="21"/>
  <c r="Q11" i="11"/>
  <c r="Q12" i="11"/>
  <c r="Q10" i="11"/>
  <c r="K1" i="21" l="1"/>
  <c r="J5" i="21"/>
  <c r="K5" i="21"/>
  <c r="V5" i="21"/>
  <c r="J9" i="21"/>
  <c r="K9" i="21"/>
  <c r="V9" i="21"/>
  <c r="J36" i="21"/>
  <c r="K36" i="21"/>
  <c r="V36" i="21"/>
  <c r="J38" i="21"/>
  <c r="K38" i="21"/>
  <c r="V38" i="21"/>
  <c r="U3" i="21" l="1"/>
  <c r="I5" i="14"/>
  <c r="I15" i="14"/>
  <c r="I14" i="14"/>
  <c r="N26" i="13"/>
  <c r="N17" i="13"/>
  <c r="N5" i="13"/>
  <c r="L5" i="12"/>
  <c r="Q5" i="11"/>
  <c r="J5" i="10"/>
  <c r="H6" i="9"/>
  <c r="H6" i="8"/>
  <c r="H5" i="8"/>
  <c r="J5" i="7"/>
  <c r="K6" i="6"/>
  <c r="K5" i="6"/>
  <c r="K23" i="5"/>
  <c r="K5" i="5"/>
  <c r="I6" i="4"/>
  <c r="I5" i="4"/>
  <c r="J6" i="2"/>
  <c r="J5" i="2"/>
  <c r="J30" i="1"/>
  <c r="J14" i="1"/>
  <c r="J10" i="1"/>
  <c r="L5" i="32"/>
  <c r="N32" i="31"/>
  <c r="N5" i="31"/>
  <c r="N24" i="29"/>
  <c r="N6" i="29"/>
  <c r="M35" i="28"/>
  <c r="M34" i="28"/>
  <c r="M5" i="28"/>
  <c r="L21" i="27"/>
  <c r="L6" i="27"/>
  <c r="L7" i="27"/>
  <c r="L5" i="27"/>
  <c r="L38" i="26"/>
  <c r="L21" i="26"/>
  <c r="L20" i="26"/>
  <c r="L7" i="26"/>
  <c r="L6" i="26"/>
  <c r="L6" i="25"/>
  <c r="L7" i="25"/>
  <c r="L8" i="25"/>
  <c r="L9" i="25"/>
  <c r="L10" i="25"/>
  <c r="L5" i="25"/>
  <c r="M6" i="24"/>
  <c r="M5" i="24"/>
  <c r="O58" i="23"/>
  <c r="O59" i="23"/>
  <c r="O57" i="23"/>
  <c r="O53" i="23"/>
  <c r="O52" i="23"/>
  <c r="O18" i="23"/>
  <c r="O16" i="23"/>
  <c r="O5" i="23"/>
  <c r="P16" i="22"/>
  <c r="P12" i="22"/>
  <c r="P6" i="22"/>
  <c r="P7" i="22"/>
  <c r="P8" i="22"/>
  <c r="P5" i="22"/>
  <c r="L17" i="20"/>
  <c r="L16" i="20"/>
  <c r="L5" i="20"/>
  <c r="H5" i="19"/>
  <c r="N8" i="18"/>
  <c r="N6" i="18"/>
  <c r="N5" i="18"/>
  <c r="L8" i="17"/>
  <c r="L7" i="17"/>
  <c r="L6" i="17"/>
  <c r="L5" i="17"/>
  <c r="M39" i="16"/>
  <c r="M6" i="16"/>
  <c r="I6" i="15" l="1"/>
  <c r="I5" i="15"/>
  <c r="I34" i="14"/>
  <c r="I33" i="14"/>
  <c r="Q35" i="11"/>
  <c r="I13" i="35" l="1"/>
  <c r="V5" i="32" l="1"/>
  <c r="V32" i="31"/>
  <c r="V5" i="31"/>
  <c r="V24" i="29"/>
  <c r="V6" i="29"/>
  <c r="U35" i="28"/>
  <c r="U34" i="28"/>
  <c r="U5" i="28"/>
  <c r="V21" i="27"/>
  <c r="V6" i="27"/>
  <c r="V7" i="27"/>
  <c r="V5" i="27"/>
  <c r="V38" i="26"/>
  <c r="V21" i="26"/>
  <c r="V20" i="26"/>
  <c r="V7" i="26"/>
  <c r="V6" i="26"/>
  <c r="V10" i="25"/>
  <c r="V6" i="25"/>
  <c r="V7" i="25"/>
  <c r="V8" i="25"/>
  <c r="V9" i="25"/>
  <c r="V5" i="25"/>
  <c r="V6" i="24"/>
  <c r="V5" i="24"/>
  <c r="V57" i="23"/>
  <c r="V53" i="23"/>
  <c r="V52" i="23"/>
  <c r="V18" i="23"/>
  <c r="V16" i="23"/>
  <c r="V5" i="23"/>
  <c r="V16" i="22"/>
  <c r="V12" i="22"/>
  <c r="V6" i="22"/>
  <c r="V7" i="22"/>
  <c r="V8" i="22"/>
  <c r="V5" i="22"/>
  <c r="V6" i="18"/>
  <c r="V8" i="18"/>
  <c r="V5" i="18"/>
  <c r="V6" i="17"/>
  <c r="V7" i="17"/>
  <c r="V8" i="17"/>
  <c r="V5" i="17"/>
  <c r="V39" i="16"/>
  <c r="V6" i="16"/>
  <c r="V6" i="15"/>
  <c r="V5" i="15"/>
  <c r="V33" i="14"/>
  <c r="V15" i="14"/>
  <c r="V14" i="14"/>
  <c r="V5" i="14"/>
  <c r="V26" i="13"/>
  <c r="V17" i="13"/>
  <c r="V5" i="13"/>
  <c r="V35" i="11"/>
  <c r="V5" i="11"/>
  <c r="V5" i="10"/>
  <c r="V6" i="9"/>
  <c r="V6" i="8"/>
  <c r="V5" i="8"/>
  <c r="V5" i="7"/>
  <c r="V6" i="6"/>
  <c r="V5" i="6"/>
  <c r="V23" i="5"/>
  <c r="V5" i="5"/>
  <c r="V6" i="4"/>
  <c r="V5" i="4"/>
  <c r="V6" i="2"/>
  <c r="V5" i="2"/>
  <c r="V14" i="1"/>
  <c r="V10" i="1"/>
  <c r="V5" i="12"/>
  <c r="U3" i="32" l="1"/>
  <c r="Q33" i="35" s="1"/>
  <c r="U3" i="31"/>
  <c r="Q32" i="35" s="1"/>
  <c r="U3" i="29"/>
  <c r="Q30" i="35" s="1"/>
  <c r="U3" i="25"/>
  <c r="Q24" i="35" s="1"/>
  <c r="U3" i="18"/>
  <c r="Q17" i="35" s="1"/>
  <c r="U3" i="15"/>
  <c r="G32" i="35" s="1"/>
  <c r="U3" i="12"/>
  <c r="G29" i="35" s="1"/>
  <c r="U3" i="10"/>
  <c r="G27" i="35" s="1"/>
  <c r="U3" i="8"/>
  <c r="G24" i="35" s="1"/>
  <c r="U3" i="7"/>
  <c r="G23" i="35" s="1"/>
  <c r="U3" i="5"/>
  <c r="G21" i="35" s="1"/>
  <c r="U3" i="9"/>
  <c r="G26" i="35" s="1"/>
  <c r="U3" i="2"/>
  <c r="G19" i="35" s="1"/>
  <c r="T3" i="28" l="1"/>
  <c r="Q28" i="35" s="1"/>
  <c r="U3" i="27"/>
  <c r="Q27" i="35" s="1"/>
  <c r="U3" i="26"/>
  <c r="Q26" i="35" s="1"/>
  <c r="U3" i="24"/>
  <c r="Q23" i="35" s="1"/>
  <c r="U3" i="23"/>
  <c r="Q22" i="35" s="1"/>
  <c r="U3" i="22"/>
  <c r="Q21" i="35" s="1"/>
  <c r="Q20" i="35"/>
  <c r="U3" i="17"/>
  <c r="G35" i="35" s="1"/>
  <c r="U3" i="16"/>
  <c r="G34" i="35" s="1"/>
  <c r="U3" i="6"/>
  <c r="G22" i="35" s="1"/>
  <c r="U3" i="14"/>
  <c r="G31" i="35" s="1"/>
  <c r="U3" i="13"/>
  <c r="G30" i="35" s="1"/>
  <c r="U3" i="11"/>
  <c r="G28" i="35" s="1"/>
  <c r="U3" i="4"/>
  <c r="G20" i="35" s="1"/>
  <c r="U3" i="1"/>
  <c r="G18" i="35" s="1"/>
  <c r="I11" i="35"/>
  <c r="I9" i="35"/>
  <c r="C290" i="36" l="1"/>
  <c r="C291" i="36"/>
  <c r="C289" i="36"/>
  <c r="C261" i="36"/>
  <c r="C259" i="36"/>
  <c r="C253" i="36"/>
  <c r="C251" i="36"/>
  <c r="C245" i="36"/>
  <c r="C243" i="36"/>
  <c r="C237" i="36"/>
  <c r="C235" i="36"/>
  <c r="C269" i="36"/>
  <c r="C267" i="36"/>
  <c r="C207" i="36"/>
  <c r="C198" i="36"/>
  <c r="E164" i="36"/>
  <c r="AC164" i="36" s="1"/>
  <c r="E163" i="36"/>
  <c r="AC163" i="36" s="1"/>
  <c r="E162" i="36"/>
  <c r="C161" i="36"/>
  <c r="C148" i="36"/>
  <c r="C143" i="36"/>
  <c r="C141" i="36" l="1"/>
  <c r="AC141" i="36" s="1"/>
  <c r="C139" i="36"/>
  <c r="AC139" i="36" s="1"/>
  <c r="D138" i="36"/>
  <c r="AC138" i="36" s="1"/>
  <c r="D135" i="36"/>
  <c r="AC135" i="36" s="1"/>
  <c r="D136" i="36"/>
  <c r="AC136" i="36" s="1"/>
  <c r="D137" i="36"/>
  <c r="AC137" i="36" s="1"/>
  <c r="D134" i="36"/>
  <c r="AC134" i="36" s="1"/>
  <c r="C131" i="36"/>
  <c r="AC131" i="36" s="1"/>
  <c r="E128" i="36"/>
  <c r="AC128" i="36" s="1"/>
  <c r="E127" i="36"/>
  <c r="AC127" i="36" s="1"/>
  <c r="AC129" i="36"/>
  <c r="AC130" i="36"/>
  <c r="AC132" i="36"/>
  <c r="AC133" i="36"/>
  <c r="AC140" i="36"/>
  <c r="AC142" i="36"/>
  <c r="AC143" i="36"/>
  <c r="AC144" i="36"/>
  <c r="AC145" i="36"/>
  <c r="AC146" i="36"/>
  <c r="AC147" i="36"/>
  <c r="AC148" i="36"/>
  <c r="AC149" i="36"/>
  <c r="AC150" i="36"/>
  <c r="AC151" i="36"/>
  <c r="AC152" i="36"/>
  <c r="AC153" i="36"/>
  <c r="AC154" i="36"/>
  <c r="AC155" i="36"/>
  <c r="AC156" i="36"/>
  <c r="AC157" i="36"/>
  <c r="AC158" i="36"/>
  <c r="AC159" i="36"/>
  <c r="AC160" i="36"/>
  <c r="AC161" i="36"/>
  <c r="AC162" i="36"/>
  <c r="AC165" i="36"/>
  <c r="AC166" i="36"/>
  <c r="AC167" i="36"/>
  <c r="AC168" i="36"/>
  <c r="AC169" i="36"/>
  <c r="AC170" i="36"/>
  <c r="AC171" i="36"/>
  <c r="AC172" i="36"/>
  <c r="AC173" i="36"/>
  <c r="AC174" i="36"/>
  <c r="AC175" i="36"/>
  <c r="AC176" i="36"/>
  <c r="AC177" i="36"/>
  <c r="AC178" i="36"/>
  <c r="AC179" i="36"/>
  <c r="AC180" i="36"/>
  <c r="AC181" i="36"/>
  <c r="AC182" i="36"/>
  <c r="AC183" i="36"/>
  <c r="AC184" i="36"/>
  <c r="AC185" i="36"/>
  <c r="AC186" i="36"/>
  <c r="AC187" i="36"/>
  <c r="AC188" i="36"/>
  <c r="AC189" i="36"/>
  <c r="AC190" i="36"/>
  <c r="AC191" i="36"/>
  <c r="AC192" i="36"/>
  <c r="AC193" i="36"/>
  <c r="AC194" i="36"/>
  <c r="AC198" i="36"/>
  <c r="AC199" i="36"/>
  <c r="AC200" i="36"/>
  <c r="AC201" i="36"/>
  <c r="AC202" i="36"/>
  <c r="AC203" i="36"/>
  <c r="AC204" i="36"/>
  <c r="AC205" i="36"/>
  <c r="AC206" i="36"/>
  <c r="AC207" i="36"/>
  <c r="AC208" i="36"/>
  <c r="AC209" i="36"/>
  <c r="AC210" i="36"/>
  <c r="AC211" i="36"/>
  <c r="AC212" i="36"/>
  <c r="AC213" i="36"/>
  <c r="AC214" i="36"/>
  <c r="AC215" i="36"/>
  <c r="AC216" i="36"/>
  <c r="AC217" i="36"/>
  <c r="AC218" i="36"/>
  <c r="AC219" i="36"/>
  <c r="AC220" i="36"/>
  <c r="AC221" i="36"/>
  <c r="AC222" i="36"/>
  <c r="AC223" i="36"/>
  <c r="AC224" i="36"/>
  <c r="AC225" i="36"/>
  <c r="AC226" i="36"/>
  <c r="AC227" i="36"/>
  <c r="AC228" i="36"/>
  <c r="AC229" i="36"/>
  <c r="AC230" i="36"/>
  <c r="AC231" i="36"/>
  <c r="AC232" i="36"/>
  <c r="AC233" i="36"/>
  <c r="AC234" i="36"/>
  <c r="AC235" i="36"/>
  <c r="AC236" i="36"/>
  <c r="AC237" i="36"/>
  <c r="AC238" i="36"/>
  <c r="AC239" i="36"/>
  <c r="AC240" i="36"/>
  <c r="AC241" i="36"/>
  <c r="AC242" i="36"/>
  <c r="AC243" i="36"/>
  <c r="AC244" i="36"/>
  <c r="AC245" i="36"/>
  <c r="AC246" i="36"/>
  <c r="AC247" i="36"/>
  <c r="AC248" i="36"/>
  <c r="AC249" i="36"/>
  <c r="AC250" i="36"/>
  <c r="AC251" i="36"/>
  <c r="AC252" i="36"/>
  <c r="AC253" i="36"/>
  <c r="AC254" i="36"/>
  <c r="AC255" i="36"/>
  <c r="AC256" i="36"/>
  <c r="AC257" i="36"/>
  <c r="AC258" i="36"/>
  <c r="AC259" i="36"/>
  <c r="AC260" i="36"/>
  <c r="AC261" i="36"/>
  <c r="AC262" i="36"/>
  <c r="AC263" i="36"/>
  <c r="AC264" i="36"/>
  <c r="AC265" i="36"/>
  <c r="AC266" i="36"/>
  <c r="AC267" i="36"/>
  <c r="AC268" i="36"/>
  <c r="AC269" i="36"/>
  <c r="AC270" i="36"/>
  <c r="AC271" i="36"/>
  <c r="AC272" i="36"/>
  <c r="AC273" i="36"/>
  <c r="AC274" i="36"/>
  <c r="AC275" i="36"/>
  <c r="AC276" i="36"/>
  <c r="AC277" i="36"/>
  <c r="AC278" i="36"/>
  <c r="AC279" i="36"/>
  <c r="AC280" i="36"/>
  <c r="AC281" i="36"/>
  <c r="AC282" i="36"/>
  <c r="AC283" i="36"/>
  <c r="AC284" i="36"/>
  <c r="AC285" i="36"/>
  <c r="AC286" i="36"/>
  <c r="AC287" i="36"/>
  <c r="AC288" i="36"/>
  <c r="AC289" i="36"/>
  <c r="AC290" i="36"/>
  <c r="AC291" i="36"/>
  <c r="AC292" i="36"/>
  <c r="AC293" i="36"/>
  <c r="AC294" i="36"/>
  <c r="AC295" i="36"/>
  <c r="AC296" i="36"/>
  <c r="AC297" i="36"/>
  <c r="AC298" i="36"/>
  <c r="AC299" i="36"/>
  <c r="AC300" i="36"/>
  <c r="AC301" i="36"/>
  <c r="AC302" i="36"/>
  <c r="AC303" i="36"/>
  <c r="AC304" i="36"/>
  <c r="AC305" i="36"/>
  <c r="AC306" i="36"/>
  <c r="AC307" i="36"/>
  <c r="AC308" i="36"/>
  <c r="AC309" i="36"/>
  <c r="AC310" i="36"/>
  <c r="AC311" i="36"/>
  <c r="AC312" i="36"/>
  <c r="AC313" i="36"/>
  <c r="AC314" i="36"/>
  <c r="AC315" i="36"/>
  <c r="AC316" i="36"/>
  <c r="AC317" i="36"/>
  <c r="AC318" i="36"/>
  <c r="AC319" i="36"/>
  <c r="AC320" i="36"/>
  <c r="AC321" i="36"/>
  <c r="AC322" i="36"/>
  <c r="AC323" i="36"/>
  <c r="AC324" i="36"/>
  <c r="AC325" i="36"/>
  <c r="AC326" i="36"/>
  <c r="AC327" i="36"/>
  <c r="AC328" i="36"/>
  <c r="AC329" i="36"/>
  <c r="AC330" i="36"/>
  <c r="AC331" i="36"/>
  <c r="AC332" i="36"/>
  <c r="AC333" i="36"/>
  <c r="AC334" i="36"/>
  <c r="AC335" i="36"/>
  <c r="AC336" i="36"/>
  <c r="AC337" i="36"/>
  <c r="AC2" i="36"/>
  <c r="AC3" i="36"/>
  <c r="AC4" i="36"/>
  <c r="AC5" i="36"/>
  <c r="AC6" i="36"/>
  <c r="AC7" i="36"/>
  <c r="AC8" i="36"/>
  <c r="AC9" i="36"/>
  <c r="AC10" i="36"/>
  <c r="AC11" i="36"/>
  <c r="AC12" i="36"/>
  <c r="AC13" i="36"/>
  <c r="AC14" i="36"/>
  <c r="AC15" i="36"/>
  <c r="AC16" i="36"/>
  <c r="AC17" i="36"/>
  <c r="AC18" i="36"/>
  <c r="AC19" i="36"/>
  <c r="AC20" i="36"/>
  <c r="AC21" i="36"/>
  <c r="AC22" i="36"/>
  <c r="AC23" i="36"/>
  <c r="AC24" i="36"/>
  <c r="AC25" i="36"/>
  <c r="AC26" i="36"/>
  <c r="AC27" i="36"/>
  <c r="AC28" i="36"/>
  <c r="AC29" i="36"/>
  <c r="AC30" i="36"/>
  <c r="AC31" i="36"/>
  <c r="AC32" i="36"/>
  <c r="AC33" i="36"/>
  <c r="AC34" i="36"/>
  <c r="AC35" i="36"/>
  <c r="AC36" i="36"/>
  <c r="AC125" i="36"/>
  <c r="E126" i="36"/>
  <c r="AC126" i="36" s="1"/>
  <c r="L1" i="32" l="1"/>
  <c r="N1" i="31"/>
  <c r="J1" i="30"/>
  <c r="M1" i="28"/>
  <c r="L1" i="27"/>
  <c r="L1" i="25"/>
  <c r="M1" i="24"/>
  <c r="O1" i="23"/>
  <c r="P1" i="22"/>
  <c r="L1" i="20"/>
  <c r="H1" i="19"/>
  <c r="N1" i="18"/>
  <c r="L1" i="17"/>
  <c r="I1" i="15"/>
  <c r="I1" i="14"/>
  <c r="N1" i="13"/>
  <c r="L1" i="12"/>
  <c r="Q1" i="11"/>
  <c r="J1" i="10"/>
  <c r="H1" i="8"/>
  <c r="J1" i="7"/>
  <c r="K1" i="6"/>
  <c r="K1" i="5"/>
  <c r="I1" i="4"/>
  <c r="J1" i="2"/>
  <c r="E124" i="36" l="1"/>
  <c r="E123" i="36"/>
  <c r="AC123" i="36" s="1"/>
  <c r="E122" i="36"/>
  <c r="AC122" i="36" s="1"/>
  <c r="E120" i="36"/>
  <c r="AC120" i="36" s="1"/>
  <c r="E119" i="36"/>
  <c r="AC119" i="36" s="1"/>
  <c r="E118" i="36"/>
  <c r="E117" i="36"/>
  <c r="E116" i="36"/>
  <c r="AC116" i="36" s="1"/>
  <c r="E115" i="36"/>
  <c r="AC115" i="36" s="1"/>
  <c r="E114" i="36"/>
  <c r="E113" i="36"/>
  <c r="E112" i="36"/>
  <c r="E111" i="36"/>
  <c r="AC111" i="36" s="1"/>
  <c r="E110" i="36"/>
  <c r="E109" i="36"/>
  <c r="E108" i="36"/>
  <c r="E107" i="36"/>
  <c r="AC107" i="36" s="1"/>
  <c r="E106" i="36"/>
  <c r="E105" i="36"/>
  <c r="E104" i="36"/>
  <c r="AC104" i="36" s="1"/>
  <c r="E103" i="36"/>
  <c r="AC103" i="36" s="1"/>
  <c r="E102" i="36"/>
  <c r="E101" i="36"/>
  <c r="E100" i="36"/>
  <c r="E99" i="36"/>
  <c r="AC99" i="36" s="1"/>
  <c r="E98" i="36"/>
  <c r="E97" i="36"/>
  <c r="E96" i="36"/>
  <c r="AC96" i="36" s="1"/>
  <c r="E95" i="36"/>
  <c r="AC95" i="36" s="1"/>
  <c r="E94" i="36"/>
  <c r="E93" i="36"/>
  <c r="E92" i="36"/>
  <c r="E91" i="36"/>
  <c r="AC91" i="36" s="1"/>
  <c r="E90" i="36"/>
  <c r="E89" i="36"/>
  <c r="E88" i="36"/>
  <c r="E87" i="36"/>
  <c r="AC87" i="36" s="1"/>
  <c r="E86" i="36"/>
  <c r="E85" i="36"/>
  <c r="AC85" i="36" s="1"/>
  <c r="E84" i="36"/>
  <c r="E83" i="36"/>
  <c r="AC83" i="36" s="1"/>
  <c r="E82" i="36"/>
  <c r="E81" i="36"/>
  <c r="E80" i="36"/>
  <c r="E79" i="36"/>
  <c r="AC79" i="36" s="1"/>
  <c r="E78" i="36"/>
  <c r="E77" i="36"/>
  <c r="E76" i="36"/>
  <c r="E75" i="36"/>
  <c r="AC75" i="36" s="1"/>
  <c r="E74" i="36"/>
  <c r="E73" i="36"/>
  <c r="E72" i="36"/>
  <c r="E71" i="36"/>
  <c r="AC71" i="36" s="1"/>
  <c r="E70" i="36"/>
  <c r="E69" i="36"/>
  <c r="AC69" i="36" s="1"/>
  <c r="E68" i="36"/>
  <c r="AC68" i="36" s="1"/>
  <c r="E67" i="36"/>
  <c r="E66" i="36"/>
  <c r="E65" i="36"/>
  <c r="AC65" i="36" s="1"/>
  <c r="E64" i="36"/>
  <c r="E63" i="36"/>
  <c r="E62" i="36"/>
  <c r="E61" i="36"/>
  <c r="AC61" i="36" s="1"/>
  <c r="E60" i="36"/>
  <c r="E59" i="36"/>
  <c r="E58" i="36"/>
  <c r="E57" i="36"/>
  <c r="AC57" i="36" s="1"/>
  <c r="E56" i="36"/>
  <c r="AC56" i="36" s="1"/>
  <c r="E55" i="36"/>
  <c r="E54" i="36"/>
  <c r="E53" i="36"/>
  <c r="E52" i="36"/>
  <c r="AC52" i="36" s="1"/>
  <c r="E51" i="36"/>
  <c r="E50" i="36"/>
  <c r="E49" i="36"/>
  <c r="AC49" i="36" s="1"/>
  <c r="E48" i="36"/>
  <c r="AC48" i="36" s="1"/>
  <c r="E47" i="36"/>
  <c r="E46" i="36"/>
  <c r="E45" i="36"/>
  <c r="E44" i="36"/>
  <c r="AC44" i="36" s="1"/>
  <c r="E43" i="36"/>
  <c r="E42" i="36"/>
  <c r="E41" i="36"/>
  <c r="E40" i="36"/>
  <c r="AC40" i="36" s="1"/>
  <c r="E39" i="36"/>
  <c r="E38" i="36"/>
  <c r="E37" i="36"/>
  <c r="AC37" i="36" s="1"/>
  <c r="AC60" i="36" l="1"/>
  <c r="AC97" i="36"/>
  <c r="AC51" i="36"/>
  <c r="AC47" i="36"/>
  <c r="AC39" i="36"/>
  <c r="AC55" i="36"/>
  <c r="AC63" i="36"/>
  <c r="AC50" i="36"/>
  <c r="AC46" i="36"/>
  <c r="AC42" i="36"/>
  <c r="AC38" i="36"/>
  <c r="AC54" i="36"/>
  <c r="AC58" i="36"/>
  <c r="AC62" i="36"/>
  <c r="AC66" i="36"/>
  <c r="AC67" i="36"/>
  <c r="AC72" i="36"/>
  <c r="AC74" i="36"/>
  <c r="AC78" i="36"/>
  <c r="AC82" i="36"/>
  <c r="AC90" i="36"/>
  <c r="AC94" i="36"/>
  <c r="AC98" i="36"/>
  <c r="AC102" i="36"/>
  <c r="AC106" i="36"/>
  <c r="AC110" i="36"/>
  <c r="AC114" i="36"/>
  <c r="AC118" i="36"/>
  <c r="AC45" i="36"/>
  <c r="AC41" i="36"/>
  <c r="AC53" i="36"/>
  <c r="AC73" i="36"/>
  <c r="AC77" i="36"/>
  <c r="AC81" i="36"/>
  <c r="AC89" i="36"/>
  <c r="AC93" i="36"/>
  <c r="AC105" i="36"/>
  <c r="AC101" i="36"/>
  <c r="AC109" i="36"/>
  <c r="AC113" i="36"/>
  <c r="AC117" i="36"/>
  <c r="AC121" i="36"/>
  <c r="AC124" i="36"/>
  <c r="AC64" i="36"/>
  <c r="AC70" i="36"/>
  <c r="AC76" i="36"/>
  <c r="AC80" i="36"/>
  <c r="AC84" i="36"/>
  <c r="AC86" i="36"/>
  <c r="AC88" i="36"/>
  <c r="AC92" i="36"/>
  <c r="AC100" i="36"/>
  <c r="AC108" i="36"/>
  <c r="AC112" i="36"/>
  <c r="AC43" i="36"/>
  <c r="AC59" i="36"/>
  <c r="J23" i="1" l="1"/>
  <c r="J24" i="1"/>
  <c r="Q31" i="11" l="1"/>
  <c r="Q28" i="11"/>
  <c r="P123" i="22"/>
  <c r="P120" i="22"/>
  <c r="P102" i="22"/>
  <c r="P99" i="22"/>
  <c r="P81" i="22"/>
  <c r="P78" i="22"/>
  <c r="P60" i="22"/>
  <c r="P57" i="22"/>
  <c r="P38" i="22"/>
  <c r="P35" i="22"/>
  <c r="J22" i="1" l="1"/>
  <c r="J17" i="1"/>
  <c r="J5" i="6" l="1"/>
  <c r="M32" i="31" l="1"/>
  <c r="M5" i="31"/>
  <c r="M24" i="29"/>
  <c r="M6" i="29"/>
  <c r="L5" i="28"/>
  <c r="L35" i="28"/>
  <c r="L34" i="28"/>
  <c r="K21" i="27"/>
  <c r="K6" i="27"/>
  <c r="K7" i="27"/>
  <c r="K38" i="26"/>
  <c r="K21" i="26"/>
  <c r="K20" i="26"/>
  <c r="K7" i="26"/>
  <c r="K10" i="25"/>
  <c r="K6" i="25"/>
  <c r="K7" i="25"/>
  <c r="K8" i="25"/>
  <c r="K9" i="25"/>
  <c r="L6" i="24"/>
  <c r="L5" i="24"/>
  <c r="N5" i="23"/>
  <c r="N18" i="23"/>
  <c r="N16" i="23"/>
  <c r="N53" i="23"/>
  <c r="N52" i="23"/>
  <c r="N58" i="23"/>
  <c r="N59" i="23"/>
  <c r="N57" i="23"/>
  <c r="O16" i="22"/>
  <c r="O12" i="22"/>
  <c r="O6" i="22"/>
  <c r="O7" i="22"/>
  <c r="O8" i="22"/>
  <c r="O5" i="22"/>
  <c r="K17" i="20"/>
  <c r="K16" i="20"/>
  <c r="K5" i="20"/>
  <c r="M6" i="18"/>
  <c r="M8" i="18"/>
  <c r="M5" i="18"/>
  <c r="K6" i="17"/>
  <c r="K7" i="17"/>
  <c r="K8" i="17"/>
  <c r="L39" i="16"/>
  <c r="L6" i="16"/>
  <c r="H6" i="15"/>
  <c r="H15" i="14"/>
  <c r="H34" i="14"/>
  <c r="H33" i="14"/>
  <c r="H14" i="14"/>
  <c r="M26" i="13"/>
  <c r="M17" i="13"/>
  <c r="M5" i="13"/>
  <c r="P5" i="11"/>
  <c r="P35" i="11"/>
  <c r="I5" i="10"/>
  <c r="G6" i="8"/>
  <c r="G5" i="8"/>
  <c r="I5" i="7"/>
  <c r="J6" i="6"/>
  <c r="J23" i="5"/>
  <c r="H6" i="4"/>
  <c r="H5" i="4"/>
  <c r="J5" i="5"/>
  <c r="G6" i="9"/>
  <c r="K5" i="12"/>
  <c r="H5" i="14"/>
  <c r="H5" i="15"/>
  <c r="K5" i="17"/>
  <c r="G5" i="19"/>
  <c r="U3" i="19" s="1"/>
  <c r="Q18" i="35" s="1"/>
  <c r="K5" i="25"/>
  <c r="K6" i="26"/>
  <c r="K5" i="27"/>
  <c r="K5" i="32"/>
  <c r="K19" i="5"/>
  <c r="I30" i="1"/>
  <c r="I14" i="1"/>
  <c r="I10" i="1"/>
  <c r="I6" i="2" l="1"/>
  <c r="I5" i="2"/>
  <c r="I5" i="35" l="1"/>
  <c r="I7" i="35"/>
  <c r="L12" i="12" l="1"/>
  <c r="H9" i="8"/>
  <c r="H8" i="8"/>
  <c r="M30" i="28" l="1"/>
  <c r="M24" i="28"/>
  <c r="M21" i="28"/>
  <c r="L15" i="27"/>
  <c r="L9" i="27"/>
  <c r="L27" i="26"/>
  <c r="L16" i="26"/>
  <c r="L29" i="25"/>
  <c r="M25" i="24"/>
  <c r="O43" i="23"/>
  <c r="O25" i="23"/>
  <c r="O24" i="23"/>
  <c r="O23" i="23"/>
  <c r="P20" i="22"/>
  <c r="P19" i="22"/>
  <c r="H14" i="19"/>
  <c r="H13" i="19"/>
  <c r="H11" i="19"/>
  <c r="H10" i="19"/>
  <c r="H9" i="19"/>
  <c r="N21" i="18"/>
  <c r="N18" i="18"/>
  <c r="L15" i="17"/>
  <c r="M35" i="16"/>
  <c r="M30" i="16"/>
  <c r="I10" i="14"/>
  <c r="I9" i="14"/>
  <c r="I8" i="14"/>
  <c r="N21" i="13"/>
  <c r="H10" i="9"/>
  <c r="H11" i="9"/>
  <c r="H12" i="9"/>
  <c r="H13" i="9"/>
  <c r="H14" i="9"/>
  <c r="J10" i="7"/>
  <c r="J9" i="7"/>
  <c r="J8" i="7"/>
  <c r="I11" i="4"/>
  <c r="I10" i="4"/>
</calcChain>
</file>

<file path=xl/sharedStrings.xml><?xml version="1.0" encoding="utf-8"?>
<sst xmlns="http://schemas.openxmlformats.org/spreadsheetml/2006/main" count="2599" uniqueCount="949">
  <si>
    <t>Pregunta I.1</t>
  </si>
  <si>
    <t>Si</t>
  </si>
  <si>
    <t>No</t>
  </si>
  <si>
    <t>Explicación:</t>
  </si>
  <si>
    <t>Pregunta I.2</t>
  </si>
  <si>
    <t>¿La sociedad promueve únicamente la existencia
de clases de acciones con derecho a voto?</t>
  </si>
  <si>
    <t>a. Sobre el capital de la sociedad, especifique:</t>
  </si>
  <si>
    <t>¿La sociedad reconoce en su actuación un trato igualitario a los accionistas de la misma clase y que mantienen las mismas condiciones(*)?</t>
  </si>
  <si>
    <t>Número de acciones</t>
  </si>
  <si>
    <t>Capital suscrito al
cierre del ejercicio</t>
  </si>
  <si>
    <t>Capital pagado al
cierre del ejercicio</t>
  </si>
  <si>
    <t>Número total de acciones representativas del capital</t>
  </si>
  <si>
    <t>Clase</t>
  </si>
  <si>
    <t>Valor nominal</t>
  </si>
  <si>
    <t>Pregunta I.3</t>
  </si>
  <si>
    <t>X</t>
  </si>
  <si>
    <t xml:space="preserve">Pregunta I.4 </t>
  </si>
  <si>
    <t>Indique la periodicidad con la que se actualiza la matrícula de acciones, luego de haber tomado conocimiento de algún cambio.</t>
  </si>
  <si>
    <t xml:space="preserve">Dentro de las cuarenta y ocho horas </t>
  </si>
  <si>
    <t>Periodicidad:</t>
  </si>
  <si>
    <t>Semanal</t>
  </si>
  <si>
    <t>Principio 1: Paridad de trato</t>
  </si>
  <si>
    <t>Principio 2: Participación de los accionistas</t>
  </si>
  <si>
    <t>PILAR I: Derecho de los Accionistas</t>
  </si>
  <si>
    <t>Principio 3: No dilución en la participación en el capital social</t>
  </si>
  <si>
    <t>Pregunta I.5</t>
  </si>
  <si>
    <t>Principio 4: Información y comunicación a los accionistas</t>
  </si>
  <si>
    <t>Pregunta I.7</t>
  </si>
  <si>
    <t>Principio 5: Participación en dividendos de la Sociedad</t>
  </si>
  <si>
    <t>Pregunta I.8</t>
  </si>
  <si>
    <t>Principio 6: Cambio o toma de control</t>
  </si>
  <si>
    <t>Pregunta I.9</t>
  </si>
  <si>
    <t>Principio 7: Arbitraje para solución de controversias</t>
  </si>
  <si>
    <t>Pregunta I.10</t>
  </si>
  <si>
    <t>PILAR II: Junta General de Accionistas</t>
  </si>
  <si>
    <t>Principio 8: Función y competencia</t>
  </si>
  <si>
    <t>Principio 9: Reglamento de Junta General de Accionistas</t>
  </si>
  <si>
    <t>Principio 10: Mecanismos de convocatoria</t>
  </si>
  <si>
    <t>Principio 11: Propuestas de puntos de agenda</t>
  </si>
  <si>
    <t>Pregunta II.5</t>
  </si>
  <si>
    <t>Principio 12: Procedimientos para el ejercicio del voto</t>
  </si>
  <si>
    <t>Principio 13: Delegación de voto</t>
  </si>
  <si>
    <t>Principio 14: Seguimiento de acuerdos de JGA</t>
  </si>
  <si>
    <t>PILAR III: El Directorio y La Alta Gerencia</t>
  </si>
  <si>
    <t>Principio 15: Conformación del Directorio</t>
  </si>
  <si>
    <t>Pregunta III.1</t>
  </si>
  <si>
    <t>Pregunta III.2</t>
  </si>
  <si>
    <t>Principio 16: Funciones del Directorio</t>
  </si>
  <si>
    <t>Principio 17: Deberes y derechos de los miembros del Directorio</t>
  </si>
  <si>
    <t>Principio 18: Reglamento de Directorio</t>
  </si>
  <si>
    <t>Principio 19: Directores Independientes</t>
  </si>
  <si>
    <t>Principio 20: Operatividad del Directorio</t>
  </si>
  <si>
    <t>Principio 21: Comités especiales</t>
  </si>
  <si>
    <t>Principio 22: Código de Ética y conflictos de interés</t>
  </si>
  <si>
    <t>Principio 23: Operaciones con partes vinculadas</t>
  </si>
  <si>
    <t>Principio 24: Funciones de la Alta Gerencia</t>
  </si>
  <si>
    <t>PILAR IV: Riesgo y Cumplimiento</t>
  </si>
  <si>
    <t>Principio 25: Entorno del sistema de gestión de riesgos</t>
  </si>
  <si>
    <t>Pregunta IV.1</t>
  </si>
  <si>
    <t>Pregunta IV.2</t>
  </si>
  <si>
    <t>Pregunta IV.3</t>
  </si>
  <si>
    <t>Principio 26: Auditoría interna</t>
  </si>
  <si>
    <t>Pregunta IV.4</t>
  </si>
  <si>
    <t>Pregunta IV.5</t>
  </si>
  <si>
    <t>Principio 27: Auditores externos</t>
  </si>
  <si>
    <t>Pregunta IV.7</t>
  </si>
  <si>
    <t>PILAR V: Transparencia de la Información</t>
  </si>
  <si>
    <t>Principio 28: Política de información</t>
  </si>
  <si>
    <t>Pregunta V.1</t>
  </si>
  <si>
    <t>Pregunta V.2</t>
  </si>
  <si>
    <t>Principio 29: Estados Financieros y Memoria Anual</t>
  </si>
  <si>
    <t>Principio 30: Información sobre estructura accionaria y acuerdos entre los accionistas</t>
  </si>
  <si>
    <t>Pregunta V.3</t>
  </si>
  <si>
    <t>Pregunta V.4</t>
  </si>
  <si>
    <t>Principio 31: Informe de gobierno corporativo</t>
  </si>
  <si>
    <t>LISTA SI/NO</t>
  </si>
  <si>
    <t>SECCION B:</t>
  </si>
  <si>
    <t>Evaluación del cumplimiento de los Principios del Código de Buen Gobierno Corporativo para las Sociedades Peruanas</t>
  </si>
  <si>
    <r>
      <t>PILAR I</t>
    </r>
    <r>
      <rPr>
        <b/>
        <sz val="12"/>
        <color rgb="FFFFFFFF"/>
        <rFont val="Arial"/>
        <family val="2"/>
      </rPr>
      <t>: Derecho de los Accionistas</t>
    </r>
  </si>
  <si>
    <t>Principio 3:  No dilución en la participación en el capital social</t>
  </si>
  <si>
    <t>¿Se contó con el voto favorable de la totalidad de los Directores Independientes para la designación del asesor externo?</t>
  </si>
  <si>
    <t>¿La totalidad de los Directores Independientes expresaron en forma clara la aceptación del referido informe y sustentaron, de ser el caso, las razones de su disconformidad?</t>
  </si>
  <si>
    <t xml:space="preserve">Pregunta I.6 </t>
  </si>
  <si>
    <r>
      <t>a.</t>
    </r>
    <r>
      <rPr>
        <sz val="7"/>
        <color theme="1"/>
        <rFont val="Times New Roman"/>
        <family val="1"/>
      </rPr>
      <t xml:space="preserve">      </t>
    </r>
    <r>
      <rPr>
        <sz val="10"/>
        <color theme="1"/>
        <rFont val="Arial"/>
        <family val="2"/>
      </rPr>
      <t>Indique los medios a través de  los cuales los accionistas reciben y/o solicitan información de la sociedad.</t>
    </r>
  </si>
  <si>
    <t xml:space="preserve">Reciben información </t>
  </si>
  <si>
    <t xml:space="preserve">Solicitan información </t>
  </si>
  <si>
    <t>Correo electrónico</t>
  </si>
  <si>
    <t>Vía telefónica</t>
  </si>
  <si>
    <t>Página web corporativa</t>
  </si>
  <si>
    <t>Correo postal</t>
  </si>
  <si>
    <t>Otros / Detalle</t>
  </si>
  <si>
    <t>Fecha de aprobación</t>
  </si>
  <si>
    <t>Política de dividendos</t>
  </si>
  <si>
    <t>Dividendos por acción</t>
  </si>
  <si>
    <t>Ejercicio que se reporta</t>
  </si>
  <si>
    <t>Ejercicio anterior al que se reporta</t>
  </si>
  <si>
    <t>Por acción</t>
  </si>
  <si>
    <t>En efectivo</t>
  </si>
  <si>
    <t>En acciones</t>
  </si>
  <si>
    <t xml:space="preserve">Clase </t>
  </si>
  <si>
    <t>Acción de Inversión</t>
  </si>
  <si>
    <t>¿La sociedad mantiene políticas o acuerdos de no adopción de mecanismos anti-absorción?</t>
  </si>
  <si>
    <t>Indique si en su sociedad se ha establecido alguna de las siguientes medidas:</t>
  </si>
  <si>
    <t xml:space="preserve">Requisito de un número mínimo de acciones para ser Director </t>
  </si>
  <si>
    <t>Número mínimo de años como Director para ser designado como Presidente del Directorio</t>
  </si>
  <si>
    <t>En caso de haberse impugnado acuerdos de JGA y de Directorio por parte de los accionistas u otras que involucre a la sociedad, durante el ejercicio, precise su número.</t>
  </si>
  <si>
    <t xml:space="preserve">Número de impugnaciones de acuerdos de JGA </t>
  </si>
  <si>
    <t>Número de impugnaciones de acuerdos de Directorio</t>
  </si>
  <si>
    <t xml:space="preserve">Pregunta II.1 </t>
  </si>
  <si>
    <t>¿Es función exclusiva e indelegable de la JGA la aprobación de la política de retribución del Directorio?</t>
  </si>
  <si>
    <t xml:space="preserve">Órgano </t>
  </si>
  <si>
    <t>Disponer investigaciones y auditorías especiales</t>
  </si>
  <si>
    <t>Acordar la modificación del Estatuto</t>
  </si>
  <si>
    <t xml:space="preserve">Acordar el aumento del capital social </t>
  </si>
  <si>
    <t xml:space="preserve">Acordar el reparto de dividendos a cuenta  </t>
  </si>
  <si>
    <t xml:space="preserve">Designar auditores externos </t>
  </si>
  <si>
    <t xml:space="preserve">Pregunta II.2 </t>
  </si>
  <si>
    <t>¿La sociedad cuenta con un Reglamento de la JGA, el que tiene carácter vinculante y su incumplimiento conlleva responsabilidad?</t>
  </si>
  <si>
    <t xml:space="preserve">Pregunta II.3 </t>
  </si>
  <si>
    <t>Adicionalmente a los mecanismos de convocatoria establecidos por ley, ¿La sociedad cuenta con mecanismos de convocatoria que permiten establecer contacto con los accionistas, particularmente con aquellos que no tienen participación en el control o gestión de la sociedad?</t>
  </si>
  <si>
    <t>Participación (%) sobre el total de acciones con derecho de voto</t>
  </si>
  <si>
    <t>Especial</t>
  </si>
  <si>
    <t>General</t>
  </si>
  <si>
    <t>A través de poderes</t>
  </si>
  <si>
    <t>No ejerció su derecho de voto</t>
  </si>
  <si>
    <t>Redes Sociales</t>
  </si>
  <si>
    <t xml:space="preserve">Pregunta II.4 </t>
  </si>
  <si>
    <t>¿La sociedad pone a disposición de los accionistas toda la información relativa a los puntos contenidos en la agenda de la JGA y las propuestas de los acuerdos que se plantean adoptar (mociones)?</t>
  </si>
  <si>
    <t xml:space="preserve">¿Se incluyó como puntos de agenda: “otros temas”, “puntos varios” o similares? </t>
  </si>
  <si>
    <t xml:space="preserve">Principio 11: Propuestas de puntos de agenda </t>
  </si>
  <si>
    <t>¿El Reglamento de JGA incluye mecanismos que permiten a los accionistas ejercer el derecho de formular propuestas de puntos de agenda a discutir en la JGA y los procedimientos para aceptar o denegar tales propuestas?</t>
  </si>
  <si>
    <t>Número de solicitudes</t>
  </si>
  <si>
    <t>Recibidas</t>
  </si>
  <si>
    <t>Aceptadas</t>
  </si>
  <si>
    <t>Denegadas</t>
  </si>
  <si>
    <t xml:space="preserve">Sí </t>
  </si>
  <si>
    <t xml:space="preserve">Pregunta II.6 </t>
  </si>
  <si>
    <t>¿La sociedad tiene habilitados los mecanismos que permiten al accionista el ejercicio del voto a distancia por medios seguros, electrónicos o postales, que garanticen que la persona que emite el voto es efectivamente el accionista?</t>
  </si>
  <si>
    <r>
      <t>a.</t>
    </r>
    <r>
      <rPr>
        <sz val="7"/>
        <color theme="1"/>
        <rFont val="Times New Roman"/>
        <family val="1"/>
      </rPr>
      <t xml:space="preserve">      </t>
    </r>
    <r>
      <rPr>
        <sz val="10"/>
        <color theme="1"/>
        <rFont val="Arial"/>
        <family val="2"/>
      </rPr>
      <t>De ser el caso, indique los mecanismos o medios que la sociedad tiene para el ejercicio del voto a distancia.</t>
    </r>
  </si>
  <si>
    <t>Voto por medio electrónico</t>
  </si>
  <si>
    <t>Voto por medio postal</t>
  </si>
  <si>
    <r>
      <t>b.</t>
    </r>
    <r>
      <rPr>
        <sz val="7"/>
        <color theme="1"/>
        <rFont val="Times New Roman"/>
        <family val="1"/>
      </rPr>
      <t xml:space="preserve">      </t>
    </r>
    <r>
      <rPr>
        <sz val="10"/>
        <color theme="1"/>
        <rFont val="Arial"/>
        <family val="2"/>
      </rPr>
      <t>De haberse utilizado durante el ejercicio el voto a distancia, precise la siguiente información:</t>
    </r>
  </si>
  <si>
    <t>% voto a distancia</t>
  </si>
  <si>
    <t>% voto distancia / total</t>
  </si>
  <si>
    <t>Otros</t>
  </si>
  <si>
    <t xml:space="preserve">Pregunta II.7 </t>
  </si>
  <si>
    <t>¿La sociedad cuenta con documentos societarios que especifican con claridad que los accionistas pueden votar separadamente aquellos asuntos que sean sustancialmente independientes, de tal forma que puedan ejercer separadamente sus preferencias de voto?</t>
  </si>
  <si>
    <t>Indique si la sociedad cuenta con documentos societarios que especifican con claridad que los accionistas pueden votar separadamente por:</t>
  </si>
  <si>
    <t>El nombramiento o la ratificación de los Directores mediante voto individual por cada uno de ellos.</t>
  </si>
  <si>
    <t>La modificación del Estatuto, por cada artículo o grupo de artículos que sean sustancialmente independientes.</t>
  </si>
  <si>
    <t>Otras/ Detalle</t>
  </si>
  <si>
    <t xml:space="preserve">Pregunta II.8 </t>
  </si>
  <si>
    <t>¿La sociedad permite, a quienes actúan por cuenta de varios accionistas, emitir votos diferenciados por cada accionista, de manera que cumplan con las instrucciones de cada representado?</t>
  </si>
  <si>
    <t xml:space="preserve">Principio 13: Delegación de voto </t>
  </si>
  <si>
    <t xml:space="preserve">Pregunta II. 9 </t>
  </si>
  <si>
    <t>¿El Estatuto de la sociedad permite a sus accionistas  delegar su voto a favor de cualquier persona?</t>
  </si>
  <si>
    <t>De otro accionista</t>
  </si>
  <si>
    <t>De un Director</t>
  </si>
  <si>
    <t>De un gerente</t>
  </si>
  <si>
    <t xml:space="preserve">Pregunta II.10 </t>
  </si>
  <si>
    <t>Formalidad (indique si la sociedad exige carta simple, carta notarial, escritura pública u otros).</t>
  </si>
  <si>
    <t>Costo (indique si existe un pago que exija la sociedad para estos efectos y a cuánto asciende).</t>
  </si>
  <si>
    <t xml:space="preserve">Pregunta II.11 </t>
  </si>
  <si>
    <t xml:space="preserve">Principio 14: Seguimiento de acuerdos de JGA </t>
  </si>
  <si>
    <t xml:space="preserve">Pregunta II.12 </t>
  </si>
  <si>
    <t>Área encargada</t>
  </si>
  <si>
    <t>Persona encargada</t>
  </si>
  <si>
    <t>Nombres y Apellidos</t>
  </si>
  <si>
    <t>Cargo</t>
  </si>
  <si>
    <t>Área</t>
  </si>
  <si>
    <t xml:space="preserve">PILAR III: EL DIRECTORIO Y LA ALTA GERENCIA </t>
  </si>
  <si>
    <r>
      <t>a.</t>
    </r>
    <r>
      <rPr>
        <sz val="7"/>
        <color theme="1"/>
        <rFont val="Times New Roman"/>
        <family val="1"/>
      </rPr>
      <t xml:space="preserve">      </t>
    </r>
    <r>
      <rPr>
        <sz val="10"/>
        <color theme="1"/>
        <rFont val="Arial"/>
        <family val="2"/>
      </rPr>
      <t>Indique la siguiente información correspondiente a los miembros del Directorio de la sociedad durante el ejercicio.</t>
    </r>
  </si>
  <si>
    <t>Nombre y Apellido</t>
  </si>
  <si>
    <t>Fecha</t>
  </si>
  <si>
    <t>N° de acciones</t>
  </si>
  <si>
    <t>Part. (%)</t>
  </si>
  <si>
    <t>Directores (sin incluir a los independientes)</t>
  </si>
  <si>
    <t>Directores Independientes</t>
  </si>
  <si>
    <t>% del total de acciones en poder de los Directores</t>
  </si>
  <si>
    <r>
      <t>c.</t>
    </r>
    <r>
      <rPr>
        <sz val="7"/>
        <color theme="1"/>
        <rFont val="Times New Roman"/>
        <family val="1"/>
      </rPr>
      <t xml:space="preserve">      </t>
    </r>
    <r>
      <rPr>
        <sz val="10"/>
        <color theme="1"/>
        <rFont val="Arial"/>
        <family val="2"/>
      </rPr>
      <t>¿El Presidente del Directorio cuenta con voto dirimente?</t>
    </r>
  </si>
  <si>
    <t>¿La sociedad evita la designación de Directores suplentes o alternos, especialmente por razones de quórum?</t>
  </si>
  <si>
    <t>De contar con Directores alternos o suplentes, precisar lo siguiente:</t>
  </si>
  <si>
    <t>Inicio (*)</t>
  </si>
  <si>
    <t>Término (**)</t>
  </si>
  <si>
    <r>
      <t>a.</t>
    </r>
    <r>
      <rPr>
        <sz val="7"/>
        <color theme="1"/>
        <rFont val="Times New Roman"/>
        <family val="1"/>
      </rPr>
      <t xml:space="preserve">      </t>
    </r>
    <r>
      <rPr>
        <sz val="10"/>
        <color theme="1"/>
        <rFont val="Arial"/>
        <family val="2"/>
      </rPr>
      <t>Detalle qué otras facultades relevantes recaen sobre el Directorio de la sociedad.</t>
    </r>
  </si>
  <si>
    <t>Funciones</t>
  </si>
  <si>
    <t>Órgano / Área a quien se ha delegado funciones</t>
  </si>
  <si>
    <t>(*)  Para los fines de la vinculación se aplicarán los criterios de vinculación contenidos en el Reglamento de Propiedad Indirecta, Vinculación y Grupos Económicos.</t>
  </si>
  <si>
    <t>Retribuciones</t>
  </si>
  <si>
    <t>Bonificaciones</t>
  </si>
  <si>
    <t>Entrega de acciones</t>
  </si>
  <si>
    <t>Entrega de opciones</t>
  </si>
  <si>
    <t>Entrega de dinero</t>
  </si>
  <si>
    <t>Otros (detalle)</t>
  </si>
  <si>
    <t>¿La sociedad cuenta con un Reglamento de Directorio que tiene carácter vinculante y su incumplimiento conlleva responsabilidad?</t>
  </si>
  <si>
    <t>Indique si el Reglamento de Directorio contiene:</t>
  </si>
  <si>
    <t>Políticas y procedimientos para su funcionamiento</t>
  </si>
  <si>
    <t>Estructura organizativa del Directorio</t>
  </si>
  <si>
    <t>Funciones y responsabilidades del presidente del Directorio</t>
  </si>
  <si>
    <t>Procedimientos para la identificación, evaluación y nominación de candidatos a miembros del Directorio, que son propuestos ante la JGA</t>
  </si>
  <si>
    <t>Procedimientos para los casos de vacancia, cese y sucesión de los Directores</t>
  </si>
  <si>
    <t>¿Al menos un tercio del Directorio se encuentra constituido por Directores Independientes?</t>
  </si>
  <si>
    <t>¿La sociedad brinda a sus Directores los canales y procedimientos necesarios para que puedan participar eficazmente en las sesiones de Directorio, inclusive de manera no presencial?</t>
  </si>
  <si>
    <t>Número de sesiones realizadas</t>
  </si>
  <si>
    <t>Número sesiones en las cuales no asistió el Presidente del Directorio</t>
  </si>
  <si>
    <t>Número de sesiones en las cuales uno o más Directores fueron representados por Directores suplentes o alternos</t>
  </si>
  <si>
    <t>Número de Directores titulares que fueron representados en al menos una oportunidad</t>
  </si>
  <si>
    <r>
      <t>a.</t>
    </r>
    <r>
      <rPr>
        <sz val="7"/>
        <color theme="1"/>
        <rFont val="Times New Roman"/>
        <family val="1"/>
      </rPr>
      <t xml:space="preserve">      </t>
    </r>
    <r>
      <rPr>
        <sz val="10"/>
        <color theme="1"/>
        <rFont val="Arial"/>
        <family val="2"/>
      </rPr>
      <t>Indique si se han realizado evaluaciones de desempeño del Directorio durante el ejercicio.</t>
    </r>
  </si>
  <si>
    <t xml:space="preserve">Como órgano colegiado </t>
  </si>
  <si>
    <t xml:space="preserve">A sus miembros </t>
  </si>
  <si>
    <t>Evaluación</t>
  </si>
  <si>
    <t>Autoevaluación</t>
  </si>
  <si>
    <t>Evaluación externa</t>
  </si>
  <si>
    <t>Entidad encargada</t>
  </si>
  <si>
    <t xml:space="preserve"> </t>
  </si>
  <si>
    <t>¿La sociedad cuenta con un Comité de Nombramientos y Retribuciones que se encarga de   nominar a  los candidatos a miembro de Directorio, que son propuestos ante la JGA por el Directorio, así como de aprobar el sistema de remuneraciones e incentivos de la Alta Gerencia?</t>
  </si>
  <si>
    <r>
      <t>a.</t>
    </r>
    <r>
      <rPr>
        <sz val="7"/>
        <color theme="1"/>
        <rFont val="Times New Roman"/>
        <family val="1"/>
      </rPr>
      <t xml:space="preserve">      </t>
    </r>
    <r>
      <rPr>
        <sz val="10"/>
        <color theme="1"/>
        <rFont val="Arial"/>
        <family val="2"/>
      </rPr>
      <t>Precise si la sociedad cuenta adicionalmente con los siguientes Comités Especiales:</t>
    </r>
  </si>
  <si>
    <t xml:space="preserve">Comité de Riesgos </t>
  </si>
  <si>
    <t>Comité de Gobierno Corporativo</t>
  </si>
  <si>
    <r>
      <t>b.</t>
    </r>
    <r>
      <rPr>
        <sz val="7"/>
        <color theme="1"/>
        <rFont val="Times New Roman"/>
        <family val="1"/>
      </rPr>
      <t xml:space="preserve">      </t>
    </r>
    <r>
      <rPr>
        <sz val="10"/>
        <color theme="1"/>
        <rFont val="Arial"/>
        <family val="2"/>
      </rPr>
      <t>De contar la sociedad con Comités Especiales, indique la siguiente información respecto de cada comité:</t>
    </r>
  </si>
  <si>
    <t>Denominación del Comité:</t>
  </si>
  <si>
    <t>Fecha de creación:</t>
  </si>
  <si>
    <t>Principales funciones:</t>
  </si>
  <si>
    <t>Cargo dentro del Comité</t>
  </si>
  <si>
    <r>
      <t xml:space="preserve">Inicio </t>
    </r>
    <r>
      <rPr>
        <vertAlign val="superscript"/>
        <sz val="10"/>
        <color theme="1"/>
        <rFont val="Arial"/>
        <family val="2"/>
      </rPr>
      <t>(**)</t>
    </r>
  </si>
  <si>
    <r>
      <t xml:space="preserve">Término </t>
    </r>
    <r>
      <rPr>
        <vertAlign val="superscript"/>
        <sz val="10"/>
        <color theme="1"/>
        <rFont val="Arial"/>
        <family val="2"/>
      </rPr>
      <t>(***)</t>
    </r>
  </si>
  <si>
    <t>% Directores Independientes respecto del total del Comité</t>
  </si>
  <si>
    <t>Número de sesiones realizadas durante el ejercicio:</t>
  </si>
  <si>
    <t>Cuenta con facultades delegadas de acuerdo con el artículo 174 de la Ley General de Sociedades:</t>
  </si>
  <si>
    <t xml:space="preserve"> Sí</t>
  </si>
  <si>
    <t xml:space="preserve">  No</t>
  </si>
  <si>
    <t>El comité o su presidente participa en la JGA</t>
  </si>
  <si>
    <t>Indique, de ser el caso, cuál es el área y/o persona responsable para el seguimiento y control de posibles conflictos de intereses. De ser una persona la encargada, incluir adicionalmente su cargo y área en la que labora.</t>
  </si>
  <si>
    <t>Accionistas</t>
  </si>
  <si>
    <t xml:space="preserve">Demás personas a quienes les resulte aplicable </t>
  </si>
  <si>
    <t>Del público en general</t>
  </si>
  <si>
    <t>Persona a quien reporta</t>
  </si>
  <si>
    <t>Número de incumplimientos</t>
  </si>
  <si>
    <t>Nombres y apellidos</t>
  </si>
  <si>
    <t xml:space="preserve">% sobre el total de acciones </t>
  </si>
  <si>
    <t>% del total de acciones en poder de la Alta Gerencia</t>
  </si>
  <si>
    <r>
      <t>b.</t>
    </r>
    <r>
      <rPr>
        <sz val="7"/>
        <color theme="1"/>
        <rFont val="Times New Roman"/>
        <family val="1"/>
      </rPr>
      <t xml:space="preserve">        </t>
    </r>
    <r>
      <rPr>
        <sz val="10"/>
        <color theme="1"/>
        <rFont val="Arial"/>
        <family val="2"/>
      </rPr>
      <t>Indique si alguno de los miembros del Directorio o de la Alta Gerencia de la Sociedad es cónyuge, pariente en primer o segundo grado de consanguinidad, o pariente en primer grado de afinidad de:</t>
    </r>
  </si>
  <si>
    <t>Vinculación con:</t>
  </si>
  <si>
    <t>Nombres y apellidos del accionista / Director / Gerente</t>
  </si>
  <si>
    <r>
      <t xml:space="preserve">Tipo de vinculación </t>
    </r>
    <r>
      <rPr>
        <vertAlign val="superscript"/>
        <sz val="10"/>
        <color theme="1"/>
        <rFont val="Arial"/>
        <family val="2"/>
      </rPr>
      <t>(**)</t>
    </r>
  </si>
  <si>
    <t>Información adicional (***)</t>
  </si>
  <si>
    <r>
      <t xml:space="preserve"> Accionista</t>
    </r>
    <r>
      <rPr>
        <vertAlign val="superscript"/>
        <sz val="10"/>
        <color theme="1"/>
        <rFont val="Arial"/>
        <family val="2"/>
      </rPr>
      <t xml:space="preserve"> (*)</t>
    </r>
  </si>
  <si>
    <t xml:space="preserve"> Director</t>
  </si>
  <si>
    <t xml:space="preserve"> Alta Gerencia </t>
  </si>
  <si>
    <t xml:space="preserve">Nombres y apellidos </t>
  </si>
  <si>
    <t>Cargo gerencial que desempeña o desempeñó</t>
  </si>
  <si>
    <t>Fecha en el cargo gerencial</t>
  </si>
  <si>
    <t xml:space="preserve">Inicio (*) </t>
  </si>
  <si>
    <t>Tipo de Relación</t>
  </si>
  <si>
    <t>Breve Descripción</t>
  </si>
  <si>
    <t>Aspectos</t>
  </si>
  <si>
    <t>Área Encargada</t>
  </si>
  <si>
    <t>Valoración</t>
  </si>
  <si>
    <t>Aprobación</t>
  </si>
  <si>
    <t>Revelación</t>
  </si>
  <si>
    <r>
      <t>b.</t>
    </r>
    <r>
      <rPr>
        <sz val="7"/>
        <color theme="1"/>
        <rFont val="Times New Roman"/>
        <family val="1"/>
      </rPr>
      <t xml:space="preserve">      </t>
    </r>
    <r>
      <rPr>
        <sz val="10"/>
        <color theme="1"/>
        <rFont val="Arial"/>
        <family val="2"/>
      </rPr>
      <t>Indique los procedimientos para aprobar transacciones entre partes vinculadas:</t>
    </r>
  </si>
  <si>
    <t>Nombre o denominación social de la parte vinculada</t>
  </si>
  <si>
    <r>
      <t>Naturaleza de la vinculación</t>
    </r>
    <r>
      <rPr>
        <vertAlign val="superscript"/>
        <sz val="10"/>
        <color theme="1"/>
        <rFont val="Arial"/>
        <family val="2"/>
      </rPr>
      <t>(*)</t>
    </r>
  </si>
  <si>
    <t>Tipo de la operación</t>
  </si>
  <si>
    <t>Importe (S/.)</t>
  </si>
  <si>
    <r>
      <t>d.</t>
    </r>
    <r>
      <rPr>
        <sz val="7"/>
        <color theme="1"/>
        <rFont val="Times New Roman"/>
        <family val="1"/>
      </rPr>
      <t xml:space="preserve">      </t>
    </r>
    <r>
      <rPr>
        <sz val="10"/>
        <color theme="1"/>
        <rFont val="Arial"/>
        <family val="2"/>
      </rPr>
      <t>Precise si la sociedad fija límites para realizar operaciones con vinculados:</t>
    </r>
  </si>
  <si>
    <t xml:space="preserve">Principio 24: Funciones de la Alta Gerencia </t>
  </si>
  <si>
    <r>
      <t>a.</t>
    </r>
    <r>
      <rPr>
        <sz val="7"/>
        <color theme="1"/>
        <rFont val="Times New Roman"/>
        <family val="1"/>
      </rPr>
      <t xml:space="preserve">      </t>
    </r>
    <r>
      <rPr>
        <sz val="10"/>
        <color theme="1"/>
        <rFont val="Arial"/>
        <family val="2"/>
      </rPr>
      <t>Indique la siguiente información respecto a la remuneración que percibe el Gerente General y plana gerencial (incluyendo bonificaciones).</t>
    </r>
  </si>
  <si>
    <t>Remuneración (*)</t>
  </si>
  <si>
    <t>Fija</t>
  </si>
  <si>
    <t>Variable</t>
  </si>
  <si>
    <t>Gerencia General</t>
  </si>
  <si>
    <t>Gerentes</t>
  </si>
  <si>
    <r>
      <t>c.</t>
    </r>
    <r>
      <rPr>
        <sz val="7"/>
        <color theme="1"/>
        <rFont val="Times New Roman"/>
        <family val="1"/>
      </rPr>
      <t xml:space="preserve">      </t>
    </r>
    <r>
      <rPr>
        <sz val="10"/>
        <color theme="1"/>
        <rFont val="Arial"/>
        <family val="2"/>
      </rPr>
      <t>En caso de existir un componente variable en la remuneración, especifique cuales son los principales aspectos tomados en cuenta para su determinación.</t>
    </r>
  </si>
  <si>
    <t>En caso su respuesta sea afirmativa, indique la siguiente información:</t>
  </si>
  <si>
    <t>Fecha de ejercicio del cargo</t>
  </si>
  <si>
    <t>Área / órgano al que reporta</t>
  </si>
  <si>
    <r>
      <t xml:space="preserve">Inicio </t>
    </r>
    <r>
      <rPr>
        <vertAlign val="superscript"/>
        <sz val="10"/>
        <color theme="1"/>
        <rFont val="Arial"/>
        <family val="2"/>
      </rPr>
      <t>(*)</t>
    </r>
  </si>
  <si>
    <r>
      <t xml:space="preserve">Término </t>
    </r>
    <r>
      <rPr>
        <vertAlign val="superscript"/>
        <sz val="10"/>
        <color theme="1"/>
        <rFont val="Arial"/>
        <family val="2"/>
      </rPr>
      <t>(**)</t>
    </r>
  </si>
  <si>
    <t xml:space="preserve">Principio 26: Auditoría interna </t>
  </si>
  <si>
    <r>
      <t>a.</t>
    </r>
    <r>
      <rPr>
        <sz val="7"/>
        <color theme="1"/>
        <rFont val="Times New Roman"/>
        <family val="1"/>
      </rPr>
      <t xml:space="preserve">   </t>
    </r>
    <r>
      <rPr>
        <sz val="10"/>
        <color theme="1"/>
        <rFont val="Arial"/>
        <family val="2"/>
      </rPr>
      <t>Indique si la sociedad cuenta con un área independiente encargada de auditoría interna.</t>
    </r>
  </si>
  <si>
    <t>Depende de:</t>
  </si>
  <si>
    <t>¿El nombramiento y cese del Auditor Interno corresponde al Directorio a propuesta del Comité de Auditoría?</t>
  </si>
  <si>
    <t xml:space="preserve">Principio 27: Auditores externos </t>
  </si>
  <si>
    <t xml:space="preserve">Pregunta IV.6 </t>
  </si>
  <si>
    <t>¿La JGA, a propuesta del Directorio, designa a la sociedad de auditoría o al auditor independiente, los que mantienen una clara independencia con la sociedad?</t>
  </si>
  <si>
    <t>Nombre o razón social</t>
  </si>
  <si>
    <t>Servicios adicionales</t>
  </si>
  <si>
    <t>% de remuneración(*)</t>
  </si>
  <si>
    <t>Indique la siguiente información de las sociedades de auditoría que han brindado servicios a la sociedad en los últimos cinco (5) años.</t>
  </si>
  <si>
    <t>Razón social de la sociedad de auditoría</t>
  </si>
  <si>
    <t>Servicio (*)</t>
  </si>
  <si>
    <t>Retribución (**)</t>
  </si>
  <si>
    <t xml:space="preserve">Pregunta IV.8 </t>
  </si>
  <si>
    <t>En caso de grupos económicos, ¿el auditor externo es el mismo para todo el grupo, incluidas las filiales off-shore?</t>
  </si>
  <si>
    <t>Indique si la sociedad de auditoría contratada para dictaminar los estados financieros de la sociedad correspondientes al ejercicio materia del presente reporte, dictaminó también los estados financieros del mismo ejercicio para otras sociedades de su grupo económico.</t>
  </si>
  <si>
    <t>Denominación o Razón Social de la (s) sociedad (es) del grupo económico</t>
  </si>
  <si>
    <t xml:space="preserve">Principio 28: Política de información </t>
  </si>
  <si>
    <t>¿La sociedad cuenta con una política de información para los accionistas, inversionistas, demás grupos de interés y el mercado en general, con la cual define de manera formal, ordenada e integral los lineamientos, estándares y criterios que se aplicarán en el manejo, recopilación, elaboración, clasificación, organización y/o distribución de la información que genera o recibe la sociedad?</t>
  </si>
  <si>
    <r>
      <t>a.</t>
    </r>
    <r>
      <rPr>
        <sz val="7"/>
        <color theme="1"/>
        <rFont val="Times New Roman"/>
        <family val="1"/>
      </rPr>
      <t xml:space="preserve">      </t>
    </r>
    <r>
      <rPr>
        <sz val="10"/>
        <color theme="1"/>
        <rFont val="Arial"/>
        <family val="2"/>
      </rPr>
      <t>De ser el caso, indique si de acuerdo a su política de información la sociedad difunde lo siguiente:</t>
    </r>
  </si>
  <si>
    <t xml:space="preserve">Si </t>
  </si>
  <si>
    <t>Objetivos de la sociedad</t>
  </si>
  <si>
    <t>Estatuto</t>
  </si>
  <si>
    <t>Código de Ética</t>
  </si>
  <si>
    <t xml:space="preserve">Área encargada </t>
  </si>
  <si>
    <t xml:space="preserve">Persona encargada </t>
  </si>
  <si>
    <t>¿La sociedad revela la estructura de propiedad, considerando las distintas clases de acciones y, de ser el caso, la participación conjunta de un determinado grupo económico?</t>
  </si>
  <si>
    <t>Indique la composición de la estructura accionaria de la sociedad al cierre del ejercicio.</t>
  </si>
  <si>
    <t>Tenencia acciones con derecho a voto</t>
  </si>
  <si>
    <t>% de participación</t>
  </si>
  <si>
    <t>Menor al 1%</t>
  </si>
  <si>
    <t>Mayor al 10%</t>
  </si>
  <si>
    <t>Total</t>
  </si>
  <si>
    <t>Tenencia acciones sin derecho a voto (de ser el caso)</t>
  </si>
  <si>
    <t>Número de tenedores (al cierre del ejercicio)</t>
  </si>
  <si>
    <t>Tenencia acciones de inversión (de ser el caso)</t>
  </si>
  <si>
    <t>Porcentaje de acciones en cartera sobre el capital social:</t>
  </si>
  <si>
    <t>Elección de miembros de Directorio</t>
  </si>
  <si>
    <t>Restricción de la libre transmisibilidad de las acciones</t>
  </si>
  <si>
    <t>Cambios de reglas internas o estatutarias de la sociedad</t>
  </si>
  <si>
    <t>Otros /Detalle</t>
  </si>
  <si>
    <t xml:space="preserve">Pregunta V.5 </t>
  </si>
  <si>
    <t>SECCIÓN C:</t>
  </si>
  <si>
    <t>Contenido de documentos de la Sociedad</t>
  </si>
  <si>
    <t>Indique en cual(es) de los siguientes documento(s) de la Sociedad se encuentran regulados los siguientes temas:</t>
  </si>
  <si>
    <t>Política para la redención o canje de acciones sin derecho a voto</t>
  </si>
  <si>
    <t>Método del registro de los derechos de propiedad accionaria y responsable del registro</t>
  </si>
  <si>
    <t>Procedimientos para la selección de asesor externo que emita opinión independiente sobre las propuestas del Directorio de operaciones corporativas que puedan afectar el derecho de no dilución de los accionistas</t>
  </si>
  <si>
    <t>Procedimiento para recibir y atender las solicitudes de información y opinión de los accionistas</t>
  </si>
  <si>
    <t>Políticas o acuerdos de no adopción de mecanismos anti-absorción</t>
  </si>
  <si>
    <t>Convenio arbitral</t>
  </si>
  <si>
    <t>Política para la selección de los Directores de la sociedad</t>
  </si>
  <si>
    <t>Política para evaluar la remuneración de los Directores de la sociedad</t>
  </si>
  <si>
    <t xml:space="preserve">Mecanismos para poner a disposición de los accionistas información relativa a puntos contenidos en la agenda de la JGA y propuestas de acuerdo </t>
  </si>
  <si>
    <t>Mecanismos adicionales para que los accionistas puedan formular propuestas de puntos de agenda a discutir en la JGA.</t>
  </si>
  <si>
    <t>Procedimientos para aceptar o denegar las propuestas de los accionistas de incluir puntos de agenda a discutir en la JGA</t>
  </si>
  <si>
    <t>Mecanismos que permitan la participación no presencial de los accionistas</t>
  </si>
  <si>
    <t>Procedimientos para la emisión del voto diferenciado por parte de los accionistas</t>
  </si>
  <si>
    <t>Procedimientos a cumplir en las situaciones de delegación de voto</t>
  </si>
  <si>
    <t>Procedimientos para la delegación de votos a favor de los miembros del Directorio o de la Alta Gerencia.</t>
  </si>
  <si>
    <t>Procedimiento para realizar el seguimiento de los acuerdos de la JGA</t>
  </si>
  <si>
    <t>El número mínimo y máximo de Directores que conforman el Directorio de la sociedad</t>
  </si>
  <si>
    <t>Los deberes, derechos y funciones de los Directores de la sociedad</t>
  </si>
  <si>
    <t>Política de contratación de servicios de asesoría para los Directores</t>
  </si>
  <si>
    <t xml:space="preserve">Política de inducción para los nuevos Directores </t>
  </si>
  <si>
    <t>Los requisitos especiales para ser Director Independiente de la sociedad</t>
  </si>
  <si>
    <t>Política que defina el procedimiento para la valoración, aprobación y revelación de operaciones con partes vinculadas</t>
  </si>
  <si>
    <t>Responsabilidades y funciones del Presidente del Directorio, Presidente Ejecutivo, Gerente General, y de otros funcionarios con cargos de la Alta Gerencia</t>
  </si>
  <si>
    <t>Criterios para la evaluación del desempeño de la Alta Gerencia</t>
  </si>
  <si>
    <t>Política para fijar y evaluar la remuneraciones de la Alta Gerencia</t>
  </si>
  <si>
    <t>Política de gestión integral de riesgos</t>
  </si>
  <si>
    <t>Responsabilidades del encargado de Auditoría Interna.</t>
  </si>
  <si>
    <t>Política para la designación del Auditor Externo, duración del contrato y criterios para la renovación.</t>
  </si>
  <si>
    <t>Política de revelación y comunicación de información a los inversionistas</t>
  </si>
  <si>
    <t xml:space="preserve">Sí     </t>
  </si>
  <si>
    <t>Volver al Indice</t>
  </si>
  <si>
    <t>b.¿El Directorio delega alguna de sus funciones?</t>
  </si>
  <si>
    <t>(%) Ingresos 
Brutos</t>
  </si>
  <si>
    <t>(%) Ingresos
Brutos</t>
  </si>
  <si>
    <t>(*) En este campo deberá informarse el número de sesiones que se han llevado a cabo al amparo de lo dispuesto en el último párrafo del artículo 167 de la LGS.</t>
  </si>
  <si>
    <r>
      <t xml:space="preserve">Miembros del Comité </t>
    </r>
    <r>
      <rPr>
        <vertAlign val="superscript"/>
        <sz val="10"/>
        <color theme="1"/>
        <rFont val="Arial"/>
        <family val="2"/>
      </rPr>
      <t>(*)</t>
    </r>
    <r>
      <rPr>
        <sz val="10"/>
        <color theme="1"/>
        <rFont val="Arial"/>
        <family val="2"/>
      </rPr>
      <t xml:space="preserve">:
Nombres y Apellidos </t>
    </r>
  </si>
  <si>
    <t>(*)Se brindará información respecto a las personas que integran o integraron el Comité durante el ejercicio que se reporta.</t>
  </si>
  <si>
    <t>(**) Corresponde al primer nombramiento como miembro del Comité en la sociedad que reporta.</t>
  </si>
  <si>
    <t xml:space="preserve">(*) El Código de Ética puede formar parte de las Normas Internas de Conducta. </t>
  </si>
  <si>
    <t>(**) El término colaboradores alcanza a todas las personas que mantengan algún tipo de vínculo laboral con la sociedad, independientemente del régimen o modalidad laboral.</t>
  </si>
  <si>
    <t>Si la sociedad cuenta con un Código de Ética, indique lo siguiente:
a.      Se encuentra a disposición de:</t>
  </si>
  <si>
    <t xml:space="preserve"> Número de acciones</t>
  </si>
  <si>
    <t xml:space="preserve">    </t>
  </si>
  <si>
    <t>(**)Para los fines de la vinculación se aplicarán los criterios de vinculación contenidos en el Reglamento de Propiedad Indirecta, Vinculación y Grupos Económicos.</t>
  </si>
  <si>
    <t>(*)Corresponde al primer nombramiento en la sociedad que reporta en el cargo gerencial.</t>
  </si>
  <si>
    <t>(*) Indicar el porcentaje que representa el monto total de las retribuciones anuales de los miembros de la Alta Gerencia, respecto del nivel de ingresos brutos, según los estados financieros de la sociedad.</t>
  </si>
  <si>
    <r>
      <t>(*)</t>
    </r>
    <r>
      <rPr>
        <sz val="8"/>
        <color theme="1"/>
        <rFont val="Arial"/>
        <family val="2"/>
      </rPr>
      <t xml:space="preserve"> Corresponde al primer nombramiento en la sociedad que reporta.</t>
    </r>
  </si>
  <si>
    <t>(*)Facturación de los servicios adicionales sobre la facturación de los servicios de auditoría.</t>
  </si>
  <si>
    <t>(**) Del monto total pagado a la sociedad de auditoría por todo concepto, indicar el porcentaje que corresponde a retribución por servicios de auditoría financiera.</t>
  </si>
  <si>
    <t xml:space="preserve">(*) Incluye Reglamento de JGA, Reglamento de Directorio u otros emitidos por la sociedad.  </t>
  </si>
  <si>
    <t>(**)Indicar la denominación del documento, salvo se trate del Estatuto de la sociedad.</t>
  </si>
  <si>
    <t xml:space="preserve">Denominación del documento (**) </t>
  </si>
  <si>
    <t>SECCION C</t>
  </si>
  <si>
    <t>(*) Se entiende por mismas condiciones aquellas particularidades que distinguen a los accionistas, o hacen que cuenten con una característica común, en su relación con la sociedad (inversionistas institucionales, inversionistas no controladores, etc.). Debe considerarse que esto en ningún supuesto implica que se favorezca el uso de información privilegiada.</t>
  </si>
  <si>
    <t>Información sobre el cumplimiento de los Principios de Buen Gobierno para las Sociedades Peruanas</t>
  </si>
  <si>
    <t>RANGO ENTERO</t>
  </si>
  <si>
    <t>(*) Incluir  todos los tipos de  servicios, tales como dictámenes de información financiera, peritajes contables, auditorías operativas, auditorías de sistemas, auditoría tributaria u otros servicios.</t>
  </si>
  <si>
    <t xml:space="preserve">Principio 30: Información sobre estructura accionaria y acuerdos entre los accionistas </t>
  </si>
  <si>
    <t>REPORTE SOBRE EL CUMPLIMIENTO DEL CODIGO DE BUEN GOBIERNO
CORPORATIVO PARA LAS SOCIEDADES PERUANAS (10150)</t>
  </si>
  <si>
    <t>Denominación:</t>
  </si>
  <si>
    <t>Ejercicio:</t>
  </si>
  <si>
    <t>Página Web:</t>
  </si>
  <si>
    <t>RANGO EXPLICACION</t>
  </si>
  <si>
    <t>Cant.</t>
  </si>
  <si>
    <t>COMITÉ 1</t>
  </si>
  <si>
    <t>COMITÉ 5</t>
  </si>
  <si>
    <t>COMITÉ 4</t>
  </si>
  <si>
    <t>COMITÉ 3</t>
  </si>
  <si>
    <t>COMITÉ 2</t>
  </si>
  <si>
    <t>[INI]</t>
  </si>
  <si>
    <t>Si desea agregar mas filas al cuadro, favor de agregarlas entre las Marcas [INI] [FIN]</t>
  </si>
  <si>
    <t>[FIN]</t>
  </si>
  <si>
    <t>No ingrese mas filas debajo de esta línea. No serán  considerados en la carga.</t>
  </si>
  <si>
    <t>[FIN]
[INI]</t>
  </si>
  <si>
    <t>Principio</t>
  </si>
  <si>
    <t>Manual</t>
  </si>
  <si>
    <t>No regulado</t>
  </si>
  <si>
    <t>No Aplica</t>
  </si>
  <si>
    <t>PREGUNTA</t>
  </si>
  <si>
    <t>COL1</t>
  </si>
  <si>
    <t>COL2</t>
  </si>
  <si>
    <t>COL3</t>
  </si>
  <si>
    <t>COL4</t>
  </si>
  <si>
    <t>COL5</t>
  </si>
  <si>
    <t>COL6</t>
  </si>
  <si>
    <t>COL7</t>
  </si>
  <si>
    <t>COL8</t>
  </si>
  <si>
    <t>COL9</t>
  </si>
  <si>
    <t>COL10</t>
  </si>
  <si>
    <t>COL11</t>
  </si>
  <si>
    <t>COL12</t>
  </si>
  <si>
    <t>HOJA</t>
  </si>
  <si>
    <t>SeccionC</t>
  </si>
  <si>
    <t>Info</t>
  </si>
  <si>
    <t>x</t>
  </si>
  <si>
    <t>Indicador</t>
  </si>
  <si>
    <t>L1</t>
  </si>
  <si>
    <t>L2</t>
  </si>
  <si>
    <t>L3</t>
  </si>
  <si>
    <t>L4</t>
  </si>
  <si>
    <t>L5</t>
  </si>
  <si>
    <t>L6</t>
  </si>
  <si>
    <t>L7</t>
  </si>
  <si>
    <t>L8</t>
  </si>
  <si>
    <t>L9</t>
  </si>
  <si>
    <t>L10</t>
  </si>
  <si>
    <t>L11</t>
  </si>
  <si>
    <t>L12</t>
  </si>
  <si>
    <t>y</t>
  </si>
  <si>
    <t>RANGO DECIMAL</t>
  </si>
  <si>
    <t>RANGO FECHA</t>
  </si>
  <si>
    <t>Para el correcto llenado del formato por favor tomar en cuenta las siguientes consideraciones dadas en el ejemplo:</t>
  </si>
  <si>
    <t>(1) Solo es aplicable en el caso en que la información contenida en el presente informe haya sido revisada por alguna empresa especializada (por ejemplo: sociedad de auditoría o empresa de consultoría).</t>
  </si>
  <si>
    <r>
      <t>Denominación o razón social de la empresa revisora: (</t>
    </r>
    <r>
      <rPr>
        <sz val="8"/>
        <color theme="1"/>
        <rFont val="Arial"/>
        <family val="2"/>
      </rPr>
      <t>1)</t>
    </r>
  </si>
  <si>
    <t>Completo</t>
  </si>
  <si>
    <t>RPJ</t>
  </si>
  <si>
    <r>
      <t xml:space="preserve">Reglamento Interno </t>
    </r>
    <r>
      <rPr>
        <vertAlign val="superscript"/>
        <sz val="8"/>
        <color theme="1"/>
        <rFont val="Arial"/>
        <family val="2"/>
      </rPr>
      <t xml:space="preserve">(*) </t>
    </r>
  </si>
  <si>
    <t>Fecha de aviso de convocatoria</t>
  </si>
  <si>
    <t>Nº de Acc. Asistentes</t>
  </si>
  <si>
    <t>abcdefghij abcdefghij abcdefghij abcdefghij abcdefghij abcdefghij abcdefghi jabcdefghij abcdefghij abcdefghij abcdefghij abcdefghij abcdefghij abcdefghij abcdefghij abcdefghij abcdefghij abcdefghij abcdefghij abcdefghij abcdefghij abcdefghij abcdefghij abcdefghij abcdefghij abcdefghij</t>
  </si>
  <si>
    <t>COD: 20150326</t>
  </si>
  <si>
    <t>(*) Los Directores Independientes son aquellos que de acuerdo con los Lineamientos para la Calificación de Directores Independientes, aprobados por la SMV, califican como tal.</t>
  </si>
  <si>
    <t>Adicionalmente, a los establecidos en los “Lineamientos para la Calificación de Directores Independientes”, la sociedad ha establecido los siguientes criterios para calificar a sus Directores como independiente:</t>
  </si>
  <si>
    <t>Sí</t>
  </si>
  <si>
    <t>Indique si al menos una vez al año el Directorio verifica que los Directores Independientes mantengan el cumplimiento de los requisitos y condiciones para poder ser calificados como tal.</t>
  </si>
  <si>
    <t>(*) Para los fines de determinar la vinculación se aplicarán las Disposiciones para la aplicación del literal c) del artículo 51 de la Ley del Mercado de Valores, aprobadas por Resolución N° 029-2018-SMV/01 o norma que la sustituya.</t>
  </si>
  <si>
    <t>Derechos Políticos (*)</t>
  </si>
  <si>
    <t>Derechos Económicos (*)</t>
  </si>
  <si>
    <t>Medios</t>
  </si>
  <si>
    <t>En las oficinas de la sociedad</t>
  </si>
  <si>
    <t>De ser afirmativa su respuesta, precise dicho plazo:</t>
  </si>
  <si>
    <t>¿Los accionistas cuentan con mecanismos para expresar su opinión sobre la gestión de la sociedad?</t>
  </si>
  <si>
    <t>Reuniones informativas (presenciales o virtuales)</t>
  </si>
  <si>
    <t>Criterios para la distribución de utilidades según la política de dividendos</t>
  </si>
  <si>
    <t>a.    De ser afirmativa su respuesta al numeral 2 de la Pregunta I.8, precise los medios por los que la sociedad puso a disposición de los accionistas su política de dividendos.</t>
  </si>
  <si>
    <t>Disposición de política de dividendos</t>
  </si>
  <si>
    <t>b. ¿En el ejercicio que reporta se ha cumplido con la política de dividendos de la sociedad?</t>
  </si>
  <si>
    <t>De ser negativa su respuesta, indicar los motivos o las razones por las que la sociedad no ha cumplido con su política de dividendos en el ejercicio.</t>
  </si>
  <si>
    <t>Denominación del documento</t>
  </si>
  <si>
    <t>Representación de los accionistas en las JGA</t>
  </si>
  <si>
    <t>Participación de los accionistas en las JGA</t>
  </si>
  <si>
    <t xml:space="preserve">Voto a distancia por medios electrónicos o postales </t>
  </si>
  <si>
    <t>Nombramiento de los miembros del Directorio</t>
  </si>
  <si>
    <t>Convocatoria  para las JGA presenciales</t>
  </si>
  <si>
    <t>Convocatoria para las JGA no presenciales conforme al Estatuto o a la normativa que permita dicha modalidad de JGA</t>
  </si>
  <si>
    <t>a. Precise si los siguientes procedimientos están contemplados en el Reglamento de la JGA o en su defecto indicar en qué documento se contempla dicho procedimiento, de ser el caso:</t>
  </si>
  <si>
    <t>b. Indique si el procedimiento que regula el desarrollo de la sesión de JGA establece los mecanismos para que los accionistas se pronuncien sobre los siguientes asuntos:</t>
  </si>
  <si>
    <t>1. Sobre la gestión de la sociedad y resultados económicos de la Sociedad.</t>
  </si>
  <si>
    <t>2. Sobre una nueva propuesta de acuerdo, con respecto a uno o más de los puntos de la agenda.</t>
  </si>
  <si>
    <t>Modalidad de la JGA (*)</t>
  </si>
  <si>
    <t>Quórum % de instalación</t>
  </si>
  <si>
    <t>¿Se precisó el lugar donde se encontraba la información referida a propuestas de acuerdos que se plantean adoptar (mociones) en las JGA?</t>
  </si>
  <si>
    <t>¿Se precisó el lugar donde se encontraba disponible el modelo de carta de representación ante la JGA?</t>
  </si>
  <si>
    <t>a. De ser afirmativa su respuesta, precise los medios de difusión de la documentación que sustenta los puntos de agenda y las mociones de la JGA celebrada durante el ejercicio:</t>
  </si>
  <si>
    <t>Sustenta puntos y mociones</t>
  </si>
  <si>
    <t>b. Indique cuáles fueron los documentos que sirvieron de sustento o las mociones que divulgó para la celebración de la JGA durante el ejercicio (puede marcar más de una opción):</t>
  </si>
  <si>
    <t>Hoja de vida de los candidatos a director.</t>
  </si>
  <si>
    <t>Propuesta de texto de modificación de los artículos del Estatuto y motivo del cambio.</t>
  </si>
  <si>
    <t>Propuesta de texto de modificación de artículos del Reglamento de JGA y el motivo del cambio.</t>
  </si>
  <si>
    <t>Propuesta de texto de modificación de la Política de Dividendos y el motivo del cambio.</t>
  </si>
  <si>
    <t>Propuesta de la aplicación de utilidades.</t>
  </si>
  <si>
    <t>Propuesta de servicios y trayectoria de la Sociedad Auditoría Externa.</t>
  </si>
  <si>
    <t>Otros relevante (detalle):</t>
  </si>
  <si>
    <t>Porcentaje mínimo de acciones del capital social que deben representar los accionistas a fin de presentar propuestas</t>
  </si>
  <si>
    <t xml:space="preserve">Plazo máximo (en días hábiles) antes de la JGA para formular la propuesta de punto de agenda </t>
  </si>
  <si>
    <t>Plazo máximo (en días hábiles) en el cual la sociedad responde (acepta o deniega) la propuesta presentada</t>
  </si>
  <si>
    <t>Medio por el cual la sociedad responde (acepta o deniega) la propuesta presentada</t>
  </si>
  <si>
    <t>a. Indique la siguiente información relacionada al procedimiento para formular propuestas de puntos de agenda a discutir en la JGA:</t>
  </si>
  <si>
    <t>En todas las solicitudes</t>
  </si>
  <si>
    <t>En algunas solicitudes</t>
  </si>
  <si>
    <t>En ninguna de las solicitudes</t>
  </si>
  <si>
    <t xml:space="preserve">Disposición modelo de carta </t>
  </si>
  <si>
    <t>Contenido mínimo (p.e. datos de los representantes, sentido de voto por cada uno de los temas de la agenda, u otros).</t>
  </si>
  <si>
    <t>Pone a disposición</t>
  </si>
  <si>
    <t>Nacionalidad</t>
  </si>
  <si>
    <t>Sexo (M/F)</t>
  </si>
  <si>
    <t>Año de nacimiento</t>
  </si>
  <si>
    <t>Otros cargos / Directorios (****)</t>
  </si>
  <si>
    <t>Ademas indique lo siguiente:</t>
  </si>
  <si>
    <t>Número de mujeres</t>
  </si>
  <si>
    <t>Total Directores</t>
  </si>
  <si>
    <t>% mujeres en el Directorio</t>
  </si>
  <si>
    <t>Presencia de mujeres en el Directorio</t>
  </si>
  <si>
    <t>(***) Aplicable obligatoriamente solo para los Directores con una participación sobre el capital social igual o mayor al 4% de las acciones de la sociedad que reporta.</t>
  </si>
  <si>
    <t>(****) Detallar si el Director tiene otros cargos ejecutivos fuera de la sociedad y/o participa simultáneamente en otros Directorios, precisando el número y si estos son parte del grupo económico de la sociedad que reporta. Para tal efecto debe considerarse la definición de grupo económico contenida en el Reglamento de Propiedad Indirecta, Vinculación y Grupos Económicos.</t>
  </si>
  <si>
    <t>5. Aprobar procedimientos o políticas para prevenir, detectar, gestionar, revelar y sancionar conflictos de interés.</t>
  </si>
  <si>
    <t>6. Aprobar y vigilar el diseño e implementación del sistema de remuneración e incentivos asegurando que se encuentre alineado a la estrategia corporativa de la sociedad, a sus políticas y a su solidez financiera.</t>
  </si>
  <si>
    <t>3.   Recibir capacitaciones respecto a temas de interés para realizar sus funciones.</t>
  </si>
  <si>
    <t>a. Precise si los miembros del Directorio tienen el deber de informar oportunamente al Directorio de la sociedad los siguientes casos:</t>
  </si>
  <si>
    <t xml:space="preserve">Titularidad o tenencia de valores o derechos sobre valores emitidos por la sociedad </t>
  </si>
  <si>
    <t>Realización de operaciones con valores o derechos sobre valores emitidos por la sociedad</t>
  </si>
  <si>
    <t>Negociaciones en curso respecto a valores o derechos sobre valores emitidos por la sociedad</t>
  </si>
  <si>
    <t>Participación en otros Directorios</t>
  </si>
  <si>
    <t>d. ¿La sociedad cuenta con una política de retribución del Directorio aprobada por la JGA?</t>
  </si>
  <si>
    <t>f.      Precise el esquema de retribución de los miembros del Directorio aplicable en el ejercicio:</t>
  </si>
  <si>
    <t>Fijo</t>
  </si>
  <si>
    <t>Esquema de retribución</t>
  </si>
  <si>
    <t>Mixto (fijo + variable)</t>
  </si>
  <si>
    <t>g.      Precise los criterios en los que se basa la Sociedad para determinar el esquema de retribución de los miembros del Directorio:</t>
  </si>
  <si>
    <t>Esquema fijo</t>
  </si>
  <si>
    <t>Esquema variable</t>
  </si>
  <si>
    <t>Por sesión de Directorio</t>
  </si>
  <si>
    <t xml:space="preserve">Por sesión de Comité </t>
  </si>
  <si>
    <t>Por mes</t>
  </si>
  <si>
    <t>Por año</t>
  </si>
  <si>
    <t>Otro (detalle)</t>
  </si>
  <si>
    <t>Por resultados del ejercicio</t>
  </si>
  <si>
    <t>Por cumplimiento de objetivos</t>
  </si>
  <si>
    <t>Políticas y procedimientos para prevenir, detectar, manejar y relevar los conflictos de intereses de los miembros del Directorio</t>
  </si>
  <si>
    <t>Criterios utilizados para la evaluación del Directorio y de sus miembros</t>
  </si>
  <si>
    <t>Funciones y responsabilidades de los miembros de Directorio</t>
  </si>
  <si>
    <t>Número de sesiones en las que no se haya cumplido con las disposiciones o procedimientos internos de entrega de información a los Directores</t>
  </si>
  <si>
    <t>Número de sesiones en las que no asistió alguno de los Directores independientes</t>
  </si>
  <si>
    <t>b.      Indique la siguiente información respecto de la asistencia de los Directores a las sesiones del Directorio durante el ejercicio .</t>
  </si>
  <si>
    <t>Número de sesiones convocadas</t>
  </si>
  <si>
    <t xml:space="preserve">Número de sesiones convocadas a las que asistió </t>
  </si>
  <si>
    <t>Número de sesiones universales a las que asistió</t>
  </si>
  <si>
    <t>c.      Indique con qué plazo promedio de antelación a las sesiones del Directorio se realizaron las convocatorias en el Ejercicio:</t>
  </si>
  <si>
    <t>d. Indique con qué plazo promedio de antelación a las sesiones del Directorio en el Ejercicio se pusieron a disposición de los Directores toda la información referida a los asuntos a tratar en dichas sesiones.</t>
  </si>
  <si>
    <t>3 días calendario</t>
  </si>
  <si>
    <t>De 4 a 6 días calendario</t>
  </si>
  <si>
    <t>Mayor a 6 días calendario</t>
  </si>
  <si>
    <t>Menor a 3 días hábiles</t>
  </si>
  <si>
    <t>De 3 a 5 días hábiles</t>
  </si>
  <si>
    <t>Mayor a 5 días hábiles</t>
  </si>
  <si>
    <t>Cargo dentro de la Sociedad</t>
  </si>
  <si>
    <t xml:space="preserve">(*)  Para fines del presente reporte, se considera que un director, gerente, funcionario y/o colaborador de la sociedad tiene conflicto de interés, en toda situación, particular o general, temporal o permanente, actual o probable en la que tenga un interés, particular o general, que esté o pueda estar colisionando con el interés social. </t>
  </si>
  <si>
    <t>3.    ¿El Directorio evalúa la efectividad de los programas de capacitación para el cumplimiento del código de ética?</t>
  </si>
  <si>
    <t>b. Indique los medios por los cuales la sociedad pone a disposición el Código de Ética:</t>
  </si>
  <si>
    <t>Número de denuncias presentadas</t>
  </si>
  <si>
    <t>Número de investigaciones iniciadas</t>
  </si>
  <si>
    <t>Número de investigaciones terminadas</t>
  </si>
  <si>
    <t>d.    ¿Tiene definida la empresa un plan de incentivos de largo plazo para la plana gerencial?</t>
  </si>
  <si>
    <t>El nombramiento de un responsable para la gestión integral de riesgos al más alto nivel.</t>
  </si>
  <si>
    <t>Una política de delegación de autoridad basada en riesgos.</t>
  </si>
  <si>
    <t>La capacitación y sensibilización sobre responsabilidades y riesgos claves.</t>
  </si>
  <si>
    <t>La supervisión de la exposición a los riesgos al más alto nivel.</t>
  </si>
  <si>
    <t>La aprobación de un plan anual de trabajo de gestión de riesgo.</t>
  </si>
  <si>
    <t>¿La Alta Gerencia mantiene un proceso de gestión de riesgos que incluye identificación, medición, administración, control y seguimiento?</t>
  </si>
  <si>
    <t xml:space="preserve">¿La Alta Gerencia pone en conocimiento del Directorio la exposición al riesgo, a través de un Comité de Auditoría o de riesgos? </t>
  </si>
  <si>
    <t>a.      Indique lo siguiente respecto al sistema integral de riesgos:</t>
  </si>
  <si>
    <t>De ser afirmativa su respuesta, indique cuál o cuáles de los siguientes elementos considera su modelo de prevención:</t>
  </si>
  <si>
    <t>Identificación, evaluación y mitigación de riesgos</t>
  </si>
  <si>
    <t>Encargado de Prevención</t>
  </si>
  <si>
    <t>Implementación de procedimientos de denuncia</t>
  </si>
  <si>
    <t>Difusión y capacitación periódica del modelo</t>
  </si>
  <si>
    <t>Evaluación y monitoreo continuo del modelo</t>
  </si>
  <si>
    <t>b.      ¿La sociedad cuenta con un modelo de prevención implementado y en funcionamiento, conforme a lo dispuesto por la Ley N° 30424, Ley que regula la responsabilidad administrativa de las personas jurídicas, o por la norma que la modifique o la sustituya?</t>
  </si>
  <si>
    <t>La sociedad requiere una declaración jurada de la sociedad de auditoría o del auditor independiente donde declara su independencia frente a la sociedad.</t>
  </si>
  <si>
    <t>La sociedad realiza una validación propia de potenciales conflictos de interés de la sociedad de auditoría o del auditor independiente.</t>
  </si>
  <si>
    <t>b.      ¿La sociedad de auditoría externa o el auditor externo reporta directamente al Directorio o al Comité de Auditoría?</t>
  </si>
  <si>
    <t>Directorio</t>
  </si>
  <si>
    <t>Comité de Auditoría</t>
  </si>
  <si>
    <t>Duración aproximada del trabajo de auditoria (en días hábiles)</t>
  </si>
  <si>
    <t>(***)  Dato obtenido de la sociedad de auditoria.</t>
  </si>
  <si>
    <t>Medio en que lo difunde</t>
  </si>
  <si>
    <t>Estatutos</t>
  </si>
  <si>
    <t>Hoja de vida de los miembros de la Alta Gerencia</t>
  </si>
  <si>
    <t>Reglamento del Directorio</t>
  </si>
  <si>
    <t>Reglamento de los comités de Directorio</t>
  </si>
  <si>
    <t>Datos de contacto con oficina de relación con inversionistas o de quien realice dichas funciones</t>
  </si>
  <si>
    <t xml:space="preserve">Reglamento de JGA </t>
  </si>
  <si>
    <t>Reporta a</t>
  </si>
  <si>
    <t>a.      ¿El Dictamen de los auditores externos respecto a los estados financieros del ejercicio contiene salvedades y la medición de estas?</t>
  </si>
  <si>
    <t>De ser afirmativa su respuesta, indique sobre qué materias tratan cada uno de los convenios o pactos vigentes entre accionistas .</t>
  </si>
  <si>
    <t>Denominación del Documento</t>
  </si>
  <si>
    <t>Enlace web:</t>
  </si>
  <si>
    <t>b.      Especifique las instancias que revisan dicho Informe antes de su presentación al Directorio:</t>
  </si>
  <si>
    <t xml:space="preserve">Auditoría Interna </t>
  </si>
  <si>
    <t>Asesor externo especializado</t>
  </si>
  <si>
    <t>Área especializada ESG</t>
  </si>
  <si>
    <t>Otro / Detalle:</t>
  </si>
  <si>
    <t>Difusión Interna</t>
  </si>
  <si>
    <t>Difusión Externa</t>
  </si>
  <si>
    <t>Sección específica de la página web</t>
  </si>
  <si>
    <t>Publicación y distribución en físico</t>
  </si>
  <si>
    <t>Participación en eventos, foros o círculos institucionales especializados</t>
  </si>
  <si>
    <t>Procedimiento para la selección y permanencia de los miembros del Directorio</t>
  </si>
  <si>
    <t>Política de Retribución del Directorio</t>
  </si>
  <si>
    <t>Mecanismos que permiten efectuar denuncias correspondientes a cualquier comportamiento ilegal o contrario a la ética</t>
  </si>
  <si>
    <t>Difusión convocatorias</t>
  </si>
  <si>
    <t>Formación Profesional</t>
  </si>
  <si>
    <t>Part. Accionaria (***)</t>
  </si>
  <si>
    <t xml:space="preserve">Expresan su opinión </t>
  </si>
  <si>
    <t>Otros relevantes en el Reglamento de la JGA/ Detalle</t>
  </si>
  <si>
    <t>Puesto a disposición</t>
  </si>
  <si>
    <t>Número de sesiones en las que no se haya cumplido con los plazos de convocatoria</t>
  </si>
  <si>
    <t>¿La sociedad cuenta con un Comité de Auditoría que supervisa la eficacia e idoneidad del sistema de control interno y externo de la sociedad, el trabajo de la sociedad de auditoría o del auditor independiente, así como el cumplimiento de las normas de independencia legal y profesional?</t>
  </si>
  <si>
    <t>a. En caso de que su respuesta sea positiva a la pregunta II.10 numeral 2, indique los medios por los que la sociedad puso a disposición el mencionado modelo de carta de representación en JGA celebrada en el ejercicio:</t>
  </si>
  <si>
    <t>b. En caso de que su respuesta sea afirmativa a la pregunta II.12 numeral 2, indique los medios por los cuales la sociedad pone a disposición de los accionistas dichos reportes:</t>
  </si>
  <si>
    <t>a. En caso de que su respuesta a la pregunta anterior sea afirmativa, indique si dicho sistema está integrado a una línea de reporte de denuncias y un proceso para resolverlas.</t>
  </si>
  <si>
    <t>a.      En caso de que su respuesta a la pregunta anterior sea afirmativa, ¿El Directorio o el Comité de Auditoría verifican que la sociedad de auditoría o al auditor independiente mantienen una clara independencia con la sociedad?</t>
  </si>
  <si>
    <t>En caso de que su respuesta sea afirmativa, precise los mecanismos que la sociedad utilizó para validar la independencia (puede marcar más de una):</t>
  </si>
  <si>
    <t>a.      En caso de que su respuesta haya sido afirmativa, precise la siguiente información:</t>
  </si>
  <si>
    <t>b. Detalle la siguiente información para cada clase de acciones con las que la sociedad cuente:</t>
  </si>
  <si>
    <t>¿La sociedad cuenta únicamente con acciones con derecho a voto?</t>
  </si>
  <si>
    <t>(*) En este campo deberá indicarse los derechos particulares de la clase, tales como participación y voto en las JGA, de suscripción de acciones, al tratamiento en reorganización societarias, de transferencia de derechos, otros.</t>
  </si>
  <si>
    <t xml:space="preserve">En caso de que la sociedad cuente con acciones de inversión, ¿La sociedad ejecuta una política de redención o canje voluntario de acciones de inversión por acciones ordinarias? </t>
  </si>
  <si>
    <t>1.   ¿La sociedad establece expresamente en sus documentos societarios la forma de representación de las acciones y quien lleva el registro en la matrícula de acciones?</t>
  </si>
  <si>
    <t>2.   ¿La matrícula de acciones se mantiene permanentemente actualizada?</t>
  </si>
  <si>
    <t>Otros / Detalle (en días hábiles)</t>
  </si>
  <si>
    <t>1.   ¿La sociedad tiene como política que las propuestas del Directorio referidas a operaciones corporativas que puedan afectar el derecho de no dilución de los accionistas (i.e, fusiones, adquisiciones, escisiones, ampliaciones de capital, entre otras) sean explicadas previamente por dicho órgano en un informe detallado con la opinión independiente de un asesor externo de reconocida solvencia profesional nombrado por el Directorio?.</t>
  </si>
  <si>
    <t>2.   ¿La sociedad tiene como política poner los referidos informes a disposición de los accionistas?</t>
  </si>
  <si>
    <r>
      <t>En caso de haberse producido en la sociedad durante el ejercicio, operaciones corporativas bajo el alcance del numeral 1 de la pregunta I.5, y de contar la sociedad con Directores Independientes</t>
    </r>
    <r>
      <rPr>
        <vertAlign val="superscript"/>
        <sz val="10"/>
        <rFont val="Arial"/>
        <family val="2"/>
      </rPr>
      <t>(*)</t>
    </r>
    <r>
      <rPr>
        <sz val="10"/>
        <rFont val="Arial"/>
        <family val="2"/>
      </rPr>
      <t>, precisar si en todos los casos:</t>
    </r>
  </si>
  <si>
    <t>¿La sociedad determina los responsables y medios para que los accionistas reciban y/o requieran información veraz, suficiente y oportuna?</t>
  </si>
  <si>
    <r>
      <t>b.</t>
    </r>
    <r>
      <rPr>
        <sz val="7"/>
        <rFont val="Times New Roman"/>
        <family val="1"/>
      </rPr>
      <t xml:space="preserve">      </t>
    </r>
    <r>
      <rPr>
        <sz val="10"/>
        <rFont val="Arial"/>
        <family val="2"/>
      </rPr>
      <t>¿La sociedad cuenta y cumple con un plazo máximo establecido formalmente para responder las solicitudes de información presentadas por los accionistas?</t>
    </r>
  </si>
  <si>
    <t xml:space="preserve">Plazo máximo (en días hábiles) </t>
  </si>
  <si>
    <t>De ser afirmativa su respuesta, indique los medios a través de los cuales los accionistas expresan su opinión sobre la gestión de la sociedad.</t>
  </si>
  <si>
    <r>
      <t>1.</t>
    </r>
    <r>
      <rPr>
        <i/>
        <sz val="7"/>
        <rFont val="Times New Roman"/>
        <family val="1"/>
      </rPr>
      <t xml:space="preserve">   </t>
    </r>
    <r>
      <rPr>
        <i/>
        <sz val="10"/>
        <rFont val="Arial"/>
        <family val="2"/>
      </rPr>
      <t>¿El cumplimiento de la política de dividendos se encuentra sujeto a evaluaciones de periodicidad definida?</t>
    </r>
  </si>
  <si>
    <r>
      <t>2.</t>
    </r>
    <r>
      <rPr>
        <i/>
        <sz val="7"/>
        <rFont val="Times New Roman"/>
        <family val="1"/>
      </rPr>
      <t xml:space="preserve">   </t>
    </r>
    <r>
      <rPr>
        <i/>
        <sz val="10"/>
        <rFont val="Arial"/>
        <family val="2"/>
      </rPr>
      <t>¿La política de dividendos es puesta en conocimiento de los accionistas</t>
    </r>
    <r>
      <rPr>
        <i/>
        <sz val="10"/>
        <rFont val="Arial"/>
        <family val="2"/>
      </rPr>
      <t>?</t>
    </r>
  </si>
  <si>
    <r>
      <t>c.</t>
    </r>
    <r>
      <rPr>
        <sz val="7"/>
        <rFont val="Times New Roman"/>
        <family val="1"/>
      </rPr>
      <t xml:space="preserve">      </t>
    </r>
    <r>
      <rPr>
        <sz val="10"/>
        <rFont val="Arial"/>
        <family val="2"/>
      </rPr>
      <t>Indique la política de dividendos de la sociedad aplicable al ejercicio.</t>
    </r>
  </si>
  <si>
    <r>
      <t>d.</t>
    </r>
    <r>
      <rPr>
        <sz val="7"/>
        <rFont val="Times New Roman"/>
        <family val="1"/>
      </rPr>
      <t xml:space="preserve">      </t>
    </r>
    <r>
      <rPr>
        <sz val="10"/>
        <rFont val="Arial"/>
        <family val="2"/>
      </rPr>
      <t>Indique, los dividendos en efectivo y en acciones distribuidos por la sociedad en el ejercicio y en el ejercicio anterior.</t>
    </r>
  </si>
  <si>
    <t xml:space="preserve">Acuerdos de indemnización para ejecutivos/ funcionarios como consecuencia de cambios luego de una toma de control y/o reorganización societaria. </t>
  </si>
  <si>
    <t>Otras de naturaleza similar/ Detalle
(ejemplo: establecimiento de supermayorías para aprobar fusiones, planes de stock option para empleados, entre otras)</t>
  </si>
  <si>
    <r>
      <t>1.</t>
    </r>
    <r>
      <rPr>
        <i/>
        <sz val="7"/>
        <rFont val="Times New Roman"/>
        <family val="1"/>
      </rPr>
      <t xml:space="preserve">   </t>
    </r>
    <r>
      <rPr>
        <i/>
        <sz val="10"/>
        <rFont val="Arial"/>
        <family val="2"/>
      </rPr>
      <t xml:space="preserve">¿El estatuto de la sociedad incluye un convenio arbitral que reconoce que se somete a arbitraje de derecho cualquier disputa entre accionistas, o entre accionistas y el Directorio; así como la impugnación de acuerdos de JGA y de Directorio por parte de los accionistas de la Sociedad? </t>
    </r>
  </si>
  <si>
    <r>
      <t>2.</t>
    </r>
    <r>
      <rPr>
        <i/>
        <sz val="7"/>
        <rFont val="Times New Roman"/>
        <family val="1"/>
      </rPr>
      <t xml:space="preserve">   </t>
    </r>
    <r>
      <rPr>
        <i/>
        <sz val="10"/>
        <rFont val="Arial"/>
        <family val="2"/>
      </rPr>
      <t>¿Dicha cláusula facilita que un tercero independiente resuelva las controversias, salvo el caso de reserva legal expresa ante la justicia ordinaria?</t>
    </r>
  </si>
  <si>
    <t>Indique si las siguientes funciones son exclusivas e indelegable de la JGA, en caso ser negativa su respuesta precise el órgano que las ejerce.</t>
  </si>
  <si>
    <t xml:space="preserve">Incorporación de puntos de agenda por parte de los accionistas </t>
  </si>
  <si>
    <t>Entrega de información adicional a los accionistas para las JGA</t>
  </si>
  <si>
    <t>Desarrollo de las JGA</t>
  </si>
  <si>
    <r>
      <t>a.</t>
    </r>
    <r>
      <rPr>
        <sz val="7"/>
        <rFont val="Times New Roman"/>
        <family val="1"/>
      </rPr>
      <t xml:space="preserve">      </t>
    </r>
    <r>
      <rPr>
        <sz val="10"/>
        <rFont val="Arial"/>
        <family val="2"/>
      </rPr>
      <t>Complete la siguiente información para cada una de las JGA realizadas durante el ejercicio:</t>
    </r>
  </si>
  <si>
    <t>Fecha de la JGA</t>
  </si>
  <si>
    <t>Tipo de JGA</t>
  </si>
  <si>
    <t>JGA Universal</t>
  </si>
  <si>
    <r>
      <t xml:space="preserve">Ejercicio directo </t>
    </r>
    <r>
      <rPr>
        <vertAlign val="superscript"/>
        <sz val="8"/>
        <rFont val="Arial"/>
        <family val="2"/>
      </rPr>
      <t>(**)</t>
    </r>
  </si>
  <si>
    <t xml:space="preserve">(*) Precisar si la JGA fue presencial o no presencial.
(**) El ejercicio directo comprende el voto por cualquier medio o modalidad que no implique representación. </t>
  </si>
  <si>
    <r>
      <t>b.</t>
    </r>
    <r>
      <rPr>
        <sz val="7"/>
        <rFont val="Times New Roman"/>
        <family val="1"/>
      </rPr>
      <t xml:space="preserve">      </t>
    </r>
    <r>
      <rPr>
        <sz val="10"/>
        <rFont val="Arial"/>
        <family val="2"/>
      </rPr>
      <t xml:space="preserve">¿Qué medios, además del contemplado en el artículo 43 de la Ley General de Sociedades y lo dispuesto en el Reglamento de Hechos de Importancia e Información Reservada, utilizó la sociedad para difundir las convocatorias a las JGA durante el ejercicio?    </t>
    </r>
  </si>
  <si>
    <t>¿Se precisó el lugar donde se encontraba la información referida a los puntos de agenda a tratar en las JGA?</t>
  </si>
  <si>
    <t>c. En los avisos de convocatoria realizados por la sociedad durante el ejercicio:</t>
  </si>
  <si>
    <r>
      <t>b.</t>
    </r>
    <r>
      <rPr>
        <sz val="7"/>
        <rFont val="Times New Roman"/>
        <family val="1"/>
      </rPr>
      <t xml:space="preserve">      </t>
    </r>
    <r>
      <rPr>
        <sz val="10"/>
        <rFont val="Arial"/>
        <family val="2"/>
      </rPr>
      <t>Indique el número de solicitudes presentadas por los accionistas durante el ejercicio para incluir puntos de agenda a discutir en la JGA, y cómo fueron resueltas:</t>
    </r>
  </si>
  <si>
    <r>
      <t>c.</t>
    </r>
    <r>
      <rPr>
        <sz val="7"/>
        <rFont val="Times New Roman"/>
        <family val="1"/>
      </rPr>
      <t xml:space="preserve">      </t>
    </r>
    <r>
      <rPr>
        <sz val="10"/>
        <rFont val="Arial"/>
        <family val="2"/>
      </rPr>
      <t>En caso de que se hayan denegado en el ejercicio solicitudes para incluir puntos de agenda a discutir en la JGA indique si la sociedad comunicó el sustento de la denegatoria a los accionistas solicitantes.</t>
    </r>
  </si>
  <si>
    <t>En caso de que su respuesta sea negativa, indique si su Estatuto restringe el derecho de representación, a favor de alguna de las siguientes personas:</t>
  </si>
  <si>
    <r>
      <t>1.</t>
    </r>
    <r>
      <rPr>
        <i/>
        <sz val="7"/>
        <rFont val="Times New Roman"/>
        <family val="1"/>
      </rPr>
      <t xml:space="preserve">   </t>
    </r>
    <r>
      <rPr>
        <i/>
        <sz val="10"/>
        <rFont val="Arial"/>
        <family val="2"/>
      </rPr>
      <t>¿La sociedad cuenta con procedimientos en los que se detallan las condiciones, los medios y las formalidades a cumplir en las situaciones de delegación de voto?</t>
    </r>
  </si>
  <si>
    <r>
      <t>2.</t>
    </r>
    <r>
      <rPr>
        <i/>
        <sz val="7"/>
        <rFont val="Times New Roman"/>
        <family val="1"/>
      </rPr>
      <t xml:space="preserve">   </t>
    </r>
    <r>
      <rPr>
        <i/>
        <sz val="10"/>
        <rFont val="Arial"/>
        <family val="2"/>
      </rPr>
      <t>¿La sociedad pone a disposición de los accionistas un modelo de carta de representación, donde se incluyen los datos de los representantes, los temas para los que el accionista delega su voto, y de ser el caso, el sentido de su voto para cada una de las propuestas?</t>
    </r>
  </si>
  <si>
    <t>b. Indique el contenido mínimo y formalidades exigidas para que un accionista pueda ser representado en una JGA:</t>
  </si>
  <si>
    <t>Anticipación (número de días hábiles previos a la JGA con que debe presentarse el poder).</t>
  </si>
  <si>
    <r>
      <t>1.</t>
    </r>
    <r>
      <rPr>
        <i/>
        <sz val="7"/>
        <rFont val="Times New Roman"/>
        <family val="1"/>
      </rPr>
      <t xml:space="preserve">   </t>
    </r>
    <r>
      <rPr>
        <i/>
        <sz val="10"/>
        <rFont val="Arial"/>
        <family val="2"/>
      </rPr>
      <t>¿La sociedad tiene como política establecer limitaciones al porcentaje de delegación de votos a favor de los miembros del Directorio o de la Alta Gerencia?</t>
    </r>
  </si>
  <si>
    <r>
      <t>2.</t>
    </r>
    <r>
      <rPr>
        <i/>
        <sz val="7"/>
        <rFont val="Times New Roman"/>
        <family val="1"/>
      </rPr>
      <t xml:space="preserve">   </t>
    </r>
    <r>
      <rPr>
        <i/>
        <sz val="10"/>
        <rFont val="Arial"/>
        <family val="2"/>
      </rPr>
      <t>En los casos de delegación de votos a favor de miembros del Directorio o de la Alta Gerencia, ¿La sociedad tiene como política que los accionistas que deleguen sus votos dejen claramente establecido el sentido de estos?</t>
    </r>
  </si>
  <si>
    <r>
      <t>1.</t>
    </r>
    <r>
      <rPr>
        <i/>
        <sz val="7"/>
        <rFont val="Times New Roman"/>
        <family val="1"/>
      </rPr>
      <t xml:space="preserve">    </t>
    </r>
    <r>
      <rPr>
        <i/>
        <sz val="10"/>
        <rFont val="Arial"/>
        <family val="2"/>
      </rPr>
      <t>¿La sociedad realiza y documenta el seguimiento de los acuerdos adoptados por la JGA?</t>
    </r>
  </si>
  <si>
    <t>2.    Sobre dichos acuerdo, ¿La Alta Gerencia de la sociedad emite reportes periódicos al Directorio y estos son puestos a disposición de los accionistas?</t>
  </si>
  <si>
    <t>a. De ser el caso, indique cuál es el área y/o persona responsable de realizar el seguimiento de los acuerdos adoptados por la JGA. En caso de que sea una persona la responsable, incluir adicionalmente su cargo y área en la que labora.</t>
  </si>
  <si>
    <t>Área responsable</t>
  </si>
  <si>
    <t>Persona responsable</t>
  </si>
  <si>
    <t>¿La sociedad ha establecido y aplica criterios de selección y permanencia para que su Directorio se encuentre conformado por personas con diferentes especialidades y competencias, con prestigio, ética, independencia económica, disponibilidad suficiente y otras cualidades relevantes para la sociedad, de manera que haya pluralidad de enfoques y opiniones?</t>
  </si>
  <si>
    <t>(*) Corresponde al primer nombramiento en la sociedad que reporta.</t>
  </si>
  <si>
    <t>(**) Completar sólo en caso de que hubiera dejado de ejercer el cargo de Director durante el ejercicio.</t>
  </si>
  <si>
    <r>
      <t>b.</t>
    </r>
    <r>
      <rPr>
        <sz val="7"/>
        <rFont val="Times New Roman"/>
        <family val="1"/>
      </rPr>
      <t xml:space="preserve">      </t>
    </r>
    <r>
      <rPr>
        <sz val="10"/>
        <rFont val="Arial"/>
        <family val="2"/>
      </rPr>
      <t>Indique si existen requisitos específicos formalmente establecidos para ser nombrado Presidente del Directorio,  adicionales a los que se requiere para ser designado Director.</t>
    </r>
  </si>
  <si>
    <t>En caso de que su respuesta sea afirmativa, indique dichos requisitos.</t>
  </si>
  <si>
    <t>(**) Completar sólo en caso de que hubiera dejado de ser Director alterno o suplente durante el ejercicio.</t>
  </si>
  <si>
    <t>Pregunta III.3</t>
  </si>
  <si>
    <t>¿El Directorio tiene como función?:
1.    Aprobar y dirigir la estrategia corporativa de la sociedad.</t>
  </si>
  <si>
    <r>
      <t>2.</t>
    </r>
    <r>
      <rPr>
        <i/>
        <sz val="7"/>
        <rFont val="Times New Roman"/>
        <family val="1"/>
      </rPr>
      <t xml:space="preserve">    </t>
    </r>
    <r>
      <rPr>
        <i/>
        <sz val="10"/>
        <rFont val="Arial"/>
        <family val="2"/>
      </rPr>
      <t>Establecer objetivos, metas y planes de acción incluidos los presupuestos anuales y los planes de negocios.</t>
    </r>
  </si>
  <si>
    <r>
      <t>3.</t>
    </r>
    <r>
      <rPr>
        <i/>
        <sz val="7"/>
        <rFont val="Times New Roman"/>
        <family val="1"/>
      </rPr>
      <t xml:space="preserve">    </t>
    </r>
    <r>
      <rPr>
        <i/>
        <sz val="10"/>
        <rFont val="Arial"/>
        <family val="2"/>
      </rPr>
      <t>Controlar y supervisar la gestión y encargarse del gobierno y administración de la sociedad.</t>
    </r>
  </si>
  <si>
    <r>
      <t>4.</t>
    </r>
    <r>
      <rPr>
        <i/>
        <sz val="7"/>
        <rFont val="Times New Roman"/>
        <family val="1"/>
      </rPr>
      <t xml:space="preserve">    </t>
    </r>
    <r>
      <rPr>
        <i/>
        <sz val="10"/>
        <rFont val="Arial"/>
        <family val="2"/>
      </rPr>
      <t>Supervisar la adopción de las prácticas de buen gobierno corporativo y establecer las políticas y medidas necesarias para su mejor implementación</t>
    </r>
    <r>
      <rPr>
        <i/>
        <sz val="10"/>
        <rFont val="Arial"/>
        <family val="2"/>
      </rPr>
      <t>.</t>
    </r>
  </si>
  <si>
    <t>Pregunta III.4</t>
  </si>
  <si>
    <t>¿Los miembros del Directorio tienen derecho a?:
1.   Solicitar al Directorio el apoyo o aporte de expertos.</t>
  </si>
  <si>
    <r>
      <t>2.</t>
    </r>
    <r>
      <rPr>
        <i/>
        <sz val="7"/>
        <rFont val="Times New Roman"/>
        <family val="1"/>
      </rPr>
      <t xml:space="preserve">   </t>
    </r>
    <r>
      <rPr>
        <i/>
        <sz val="10"/>
        <rFont val="Arial"/>
        <family val="2"/>
      </rPr>
      <t>Participar en programas de inducción sobre sus facultades y responsabilidades y a ser informados oportunamente sobre la estructura organizativa de la sociedad.</t>
    </r>
  </si>
  <si>
    <r>
      <t>4.</t>
    </r>
    <r>
      <rPr>
        <i/>
        <sz val="7"/>
        <rFont val="Times New Roman"/>
        <family val="1"/>
      </rPr>
      <t xml:space="preserve">   </t>
    </r>
    <r>
      <rPr>
        <i/>
        <sz val="10"/>
        <rFont val="Arial"/>
        <family val="2"/>
      </rPr>
      <t>Percibir una retribución por la labor efectuada, que combina el reconocimiento a la experiencia profesional y dedicación hacia la sociedad con criterio de racionalidad.</t>
    </r>
  </si>
  <si>
    <r>
      <t>b.</t>
    </r>
    <r>
      <rPr>
        <sz val="7"/>
        <rFont val="Times New Roman"/>
        <family val="1"/>
      </rPr>
      <t xml:space="preserve">      </t>
    </r>
    <r>
      <rPr>
        <sz val="10"/>
        <rFont val="Arial"/>
        <family val="2"/>
      </rPr>
      <t>En caso de haberse contratado asesores especializados durante el ejercicio, indique si la lista de asesores especializados del Directorio que han prestado servicios durante el ejercicio para la toma de decisiones de la sociedad fue puesta en conocimiento de los accionistas.</t>
    </r>
  </si>
  <si>
    <r>
      <t xml:space="preserve">De ser el caso, precise si alguno de los asesores especializados tenía alguna vinculación con algún accionista que cuente con más del 4% del capital social, miembro del Directorio y/o Alta Gerencia </t>
    </r>
    <r>
      <rPr>
        <vertAlign val="superscript"/>
        <sz val="10"/>
        <rFont val="Arial"/>
        <family val="2"/>
      </rPr>
      <t>(*)</t>
    </r>
    <r>
      <rPr>
        <sz val="10"/>
        <rFont val="Arial"/>
        <family val="2"/>
      </rPr>
      <t>.</t>
    </r>
  </si>
  <si>
    <r>
      <t>c.</t>
    </r>
    <r>
      <rPr>
        <sz val="7"/>
        <rFont val="Times New Roman"/>
        <family val="1"/>
      </rPr>
      <t xml:space="preserve">      </t>
    </r>
    <r>
      <rPr>
        <sz val="10"/>
        <rFont val="Arial"/>
        <family val="2"/>
      </rPr>
      <t>De ser el caso, indique si la sociedad realizó programas de inducción a los nuevos miembros que hubiesen ingresado a la sociedad.</t>
    </r>
  </si>
  <si>
    <r>
      <t>e.</t>
    </r>
    <r>
      <rPr>
        <sz val="7"/>
        <rFont val="Times New Roman"/>
        <family val="1"/>
      </rPr>
      <t xml:space="preserve">      </t>
    </r>
    <r>
      <rPr>
        <sz val="10"/>
        <rFont val="Arial"/>
        <family val="2"/>
      </rPr>
      <t xml:space="preserve">Indique el porcentaje que representa el monto total de las retribuciones y de las bonificaciones anuales de los Directores, respecto a los ingresos brutos, según los estados financieros de la sociedad. </t>
    </r>
  </si>
  <si>
    <t>Pregunta III.5</t>
  </si>
  <si>
    <t>Pregunta III.6</t>
  </si>
  <si>
    <t>Pregunta III.7</t>
  </si>
  <si>
    <r>
      <t>1.</t>
    </r>
    <r>
      <rPr>
        <i/>
        <sz val="7"/>
        <rFont val="Times New Roman"/>
        <family val="1"/>
      </rPr>
      <t xml:space="preserve">   </t>
    </r>
    <r>
      <rPr>
        <i/>
        <sz val="10"/>
        <rFont val="Arial"/>
        <family val="2"/>
      </rPr>
      <t>¿El Directorio declara que el candidato que propone es independiente sobre la base de las indagaciones que realice y de la declaración del candidato?</t>
    </r>
  </si>
  <si>
    <r>
      <t>2.</t>
    </r>
    <r>
      <rPr>
        <i/>
        <sz val="7"/>
        <rFont val="Times New Roman"/>
        <family val="1"/>
      </rPr>
      <t xml:space="preserve">   </t>
    </r>
    <r>
      <rPr>
        <i/>
        <sz val="10"/>
        <rFont val="Arial"/>
        <family val="2"/>
      </rPr>
      <t>¿Los candidatos a Directores Independientes declaran su condición de independiente ante la sociedad, sus accionistas y directivos?</t>
    </r>
  </si>
  <si>
    <t>Pregunta III.8</t>
  </si>
  <si>
    <t>¿El Directorio cuenta con un plan de trabajo anual que contribuye a la eficiencia de sus funciones?</t>
  </si>
  <si>
    <t>Pregunta III.9</t>
  </si>
  <si>
    <r>
      <t>a.</t>
    </r>
    <r>
      <rPr>
        <sz val="7"/>
        <rFont val="Times New Roman"/>
        <family val="1"/>
      </rPr>
      <t xml:space="preserve">      </t>
    </r>
    <r>
      <rPr>
        <sz val="10"/>
        <rFont val="Arial"/>
        <family val="2"/>
      </rPr>
      <t>Indique con relación a las sesiones del Directorio desarrolladas durante el ejercicio, lo siguiente:</t>
    </r>
  </si>
  <si>
    <r>
      <t xml:space="preserve">Número de sesiones en las que se haya prescindido de convocatoria </t>
    </r>
    <r>
      <rPr>
        <vertAlign val="superscript"/>
        <sz val="10"/>
        <rFont val="Arial"/>
        <family val="2"/>
      </rPr>
      <t>(*)</t>
    </r>
  </si>
  <si>
    <t>Pregunta III.10</t>
  </si>
  <si>
    <r>
      <t>1.</t>
    </r>
    <r>
      <rPr>
        <i/>
        <sz val="7"/>
        <rFont val="Times New Roman"/>
        <family val="1"/>
      </rPr>
      <t xml:space="preserve">    </t>
    </r>
    <r>
      <rPr>
        <i/>
        <sz val="10"/>
        <rFont val="Arial"/>
        <family val="2"/>
      </rPr>
      <t>¿El Directorio evalúa, al menos una vez al año,  de manera objetiva, su desempeño como órgano colegiado?</t>
    </r>
  </si>
  <si>
    <r>
      <t>2.</t>
    </r>
    <r>
      <rPr>
        <i/>
        <sz val="7"/>
        <rFont val="Times New Roman"/>
        <family val="1"/>
      </rPr>
      <t xml:space="preserve">    </t>
    </r>
    <r>
      <rPr>
        <i/>
        <sz val="10"/>
        <rFont val="Arial"/>
        <family val="2"/>
      </rPr>
      <t>¿El Directorio evalúa, al menos una vez al año,  de manera objetiva, el desempeño de sus miembros?</t>
    </r>
  </si>
  <si>
    <r>
      <t>3.</t>
    </r>
    <r>
      <rPr>
        <i/>
        <sz val="7"/>
        <rFont val="Times New Roman"/>
        <family val="1"/>
      </rPr>
      <t xml:space="preserve">    </t>
    </r>
    <r>
      <rPr>
        <i/>
        <sz val="10"/>
        <rFont val="Arial"/>
        <family val="2"/>
      </rPr>
      <t>¿Se alterna la metodología de la autoevaluación con la evaluación realizada por asesores externos?</t>
    </r>
  </si>
  <si>
    <t>En caso de que la respuesta a la pregunta anterior en cualquiera de los campos sea afirmativa, indicar la información siguiente para cada evaluación:</t>
  </si>
  <si>
    <t>Difusión de resultados (Si/No)</t>
  </si>
  <si>
    <r>
      <t xml:space="preserve">Difundido a </t>
    </r>
    <r>
      <rPr>
        <vertAlign val="superscript"/>
        <sz val="8"/>
        <rFont val="Arial"/>
        <family val="2"/>
      </rPr>
      <t>(*)</t>
    </r>
  </si>
  <si>
    <r>
      <t>(*)</t>
    </r>
    <r>
      <rPr>
        <vertAlign val="superscript"/>
        <sz val="8"/>
        <rFont val="Arial"/>
        <family val="2"/>
      </rPr>
      <t xml:space="preserve">  </t>
    </r>
    <r>
      <rPr>
        <sz val="8"/>
        <rFont val="Arial"/>
        <family val="2"/>
      </rPr>
      <t>Señalar si se difundieron los resultados de la evaluación a los accionistas, Directorio, otro órgano o grupo de interés.</t>
    </r>
  </si>
  <si>
    <t>(***)Completar sólo en caso de que hubiera dejado de ser parte del Comité durante el ejercicio.</t>
  </si>
  <si>
    <t>Pregunta III.11</t>
  </si>
  <si>
    <r>
      <t>4.</t>
    </r>
    <r>
      <rPr>
        <i/>
        <sz val="7"/>
        <rFont val="Times New Roman"/>
        <family val="1"/>
      </rPr>
      <t xml:space="preserve">   </t>
    </r>
    <r>
      <rPr>
        <i/>
        <sz val="10"/>
        <rFont val="Arial"/>
        <family val="2"/>
      </rPr>
      <t>¿Los comités especiales tienen asignado un presupuesto?</t>
    </r>
  </si>
  <si>
    <r>
      <t>1.</t>
    </r>
    <r>
      <rPr>
        <i/>
        <sz val="7"/>
        <rFont val="Times New Roman"/>
        <family val="1"/>
      </rPr>
      <t xml:space="preserve">   </t>
    </r>
    <r>
      <rPr>
        <i/>
        <sz val="10"/>
        <rFont val="Arial"/>
        <family val="2"/>
      </rPr>
      <t>¿El Directorio de la sociedad conforma comités especiales que se enfocan en el análisis de aquellos aspectos más relevantes para el desempeño de la sociedad?</t>
    </r>
  </si>
  <si>
    <r>
      <t>2.</t>
    </r>
    <r>
      <rPr>
        <i/>
        <sz val="7"/>
        <rFont val="Times New Roman"/>
        <family val="1"/>
      </rPr>
      <t xml:space="preserve">   </t>
    </r>
    <r>
      <rPr>
        <i/>
        <sz val="10"/>
        <rFont val="Arial"/>
        <family val="2"/>
      </rPr>
      <t>¿El Directorio aprueba los reglamentos que rigen a cada uno de los comités especiales que constituye?</t>
    </r>
  </si>
  <si>
    <r>
      <t>3.</t>
    </r>
    <r>
      <rPr>
        <i/>
        <sz val="7"/>
        <rFont val="Times New Roman"/>
        <family val="1"/>
      </rPr>
      <t xml:space="preserve">   </t>
    </r>
    <r>
      <rPr>
        <i/>
        <sz val="10"/>
        <rFont val="Arial"/>
        <family val="2"/>
      </rPr>
      <t>¿Los comités especiales están presididos por Directores Independientes?</t>
    </r>
  </si>
  <si>
    <t>Pregunta III.12</t>
  </si>
  <si>
    <t>Pregunta III.13</t>
  </si>
  <si>
    <t>Pregunta III.14</t>
  </si>
  <si>
    <t>¿La sociedad adopta medidas para prevenir, detectar, manejar y revelar conflictos de interés (*) que puedan presentarse?</t>
  </si>
  <si>
    <t>Pregunta III.15 / Cumplimiento</t>
  </si>
  <si>
    <r>
      <t>1.</t>
    </r>
    <r>
      <rPr>
        <i/>
        <sz val="7"/>
        <rFont val="Times New Roman"/>
        <family val="1"/>
      </rPr>
      <t xml:space="preserve">    </t>
    </r>
    <r>
      <rPr>
        <i/>
        <sz val="10"/>
        <rFont val="Arial"/>
        <family val="2"/>
      </rPr>
      <t xml:space="preserve">¿La sociedad cuenta con un Código de Ética </t>
    </r>
    <r>
      <rPr>
        <i/>
        <vertAlign val="superscript"/>
        <sz val="10"/>
        <rFont val="Arial"/>
        <family val="2"/>
      </rPr>
      <t>(*)</t>
    </r>
    <r>
      <rPr>
        <i/>
        <sz val="10"/>
        <rFont val="Arial"/>
        <family val="2"/>
      </rPr>
      <t xml:space="preserve"> cuyo cumplimiento es exigible a sus Directores, gerentes, funcionarios y demás colaboradores </t>
    </r>
    <r>
      <rPr>
        <i/>
        <vertAlign val="superscript"/>
        <sz val="10"/>
        <rFont val="Arial"/>
        <family val="2"/>
      </rPr>
      <t>(**)</t>
    </r>
    <r>
      <rPr>
        <i/>
        <sz val="10"/>
        <rFont val="Arial"/>
        <family val="2"/>
      </rPr>
      <t xml:space="preserve"> de la sociedad, el cual comprende criterios éticos y de responsabilidad profesional, incluyendo el manejo de potenciales casos de conflictos de interés?</t>
    </r>
  </si>
  <si>
    <r>
      <t>2.</t>
    </r>
    <r>
      <rPr>
        <i/>
        <sz val="7"/>
        <rFont val="Times New Roman"/>
        <family val="1"/>
      </rPr>
      <t xml:space="preserve">    </t>
    </r>
    <r>
      <rPr>
        <i/>
        <sz val="10"/>
        <rFont val="Arial"/>
        <family val="2"/>
      </rPr>
      <t>¿El Directorio o la Gerencia General aprueban y ejecutan al menos una vez al año programas de capacitación para el cumplimiento del Código de Ética?</t>
    </r>
  </si>
  <si>
    <r>
      <t>c.</t>
    </r>
    <r>
      <rPr>
        <sz val="7"/>
        <rFont val="Times New Roman"/>
        <family val="1"/>
      </rPr>
      <t xml:space="preserve">      </t>
    </r>
    <r>
      <rPr>
        <sz val="10"/>
        <rFont val="Arial"/>
        <family val="2"/>
      </rPr>
      <t>Indique cuál es el área y/o persona responsable para el seguimiento y cumplimiento del Código de Ética. En caso de que sea una persona la encargada, incluir adicionalmente su cargo, el área en la que labora, y a quien reporta.</t>
    </r>
  </si>
  <si>
    <r>
      <t>d.</t>
    </r>
    <r>
      <rPr>
        <sz val="7"/>
        <rFont val="Times New Roman"/>
        <family val="1"/>
      </rPr>
      <t xml:space="preserve">      </t>
    </r>
    <r>
      <rPr>
        <sz val="10"/>
        <rFont val="Arial"/>
        <family val="2"/>
      </rPr>
      <t xml:space="preserve">¿Existe un registro de casos de incumplimiento a dicho Código? </t>
    </r>
  </si>
  <si>
    <r>
      <t>e.</t>
    </r>
    <r>
      <rPr>
        <sz val="7"/>
        <rFont val="Times New Roman"/>
        <family val="1"/>
      </rPr>
      <t xml:space="preserve">      </t>
    </r>
    <r>
      <rPr>
        <sz val="10"/>
        <rFont val="Arial"/>
        <family val="2"/>
      </rPr>
      <t>Indique el número de denuncias presentadas e investigaciones iniciadas y terminadas durante el ejercicio respecto a incumplimientos a las disposiciones establecidas en dicho Código:</t>
    </r>
  </si>
  <si>
    <t>Pregunta III.16</t>
  </si>
  <si>
    <r>
      <t>1.</t>
    </r>
    <r>
      <rPr>
        <i/>
        <sz val="7"/>
        <rFont val="Times New Roman"/>
        <family val="1"/>
      </rPr>
      <t xml:space="preserve">    </t>
    </r>
    <r>
      <rPr>
        <i/>
        <sz val="10"/>
        <rFont val="Arial"/>
        <family val="2"/>
      </rPr>
      <t>¿La sociedad dispone de mecanismos que permiten efectuar denuncias correspondientes a cualquier comportamiento ilegal o contrario a la ética, garantizando la confidencialidad del denunciante?</t>
    </r>
  </si>
  <si>
    <r>
      <t>2.</t>
    </r>
    <r>
      <rPr>
        <i/>
        <sz val="7"/>
        <rFont val="Times New Roman"/>
        <family val="1"/>
      </rPr>
      <t xml:space="preserve">    </t>
    </r>
    <r>
      <rPr>
        <i/>
        <sz val="10"/>
        <rFont val="Arial"/>
        <family val="2"/>
      </rPr>
      <t>¿Las denuncias se presentan directamente al Comité de Auditoría cuando están relacionadas con aspectos contables o cuando la Gerencia General o la Gerencia Financiera estén involucradas?</t>
    </r>
  </si>
  <si>
    <t>Pregunta III.17</t>
  </si>
  <si>
    <r>
      <t>1.</t>
    </r>
    <r>
      <rPr>
        <i/>
        <sz val="7"/>
        <rFont val="Times New Roman"/>
        <family val="1"/>
      </rPr>
      <t xml:space="preserve">    </t>
    </r>
    <r>
      <rPr>
        <i/>
        <sz val="10"/>
        <rFont val="Arial"/>
        <family val="2"/>
      </rPr>
      <t>¿El Directorio es responsable de realizar seguimiento y control de los posibles conflictos de interés en que se vean involucrados sus Directores?</t>
    </r>
  </si>
  <si>
    <r>
      <t>2.</t>
    </r>
    <r>
      <rPr>
        <i/>
        <sz val="7"/>
        <rFont val="Times New Roman"/>
        <family val="1"/>
      </rPr>
      <t xml:space="preserve">    </t>
    </r>
    <r>
      <rPr>
        <i/>
        <sz val="10"/>
        <rFont val="Arial"/>
        <family val="2"/>
      </rPr>
      <t xml:space="preserve"> En caso de que la sociedad no sea una institución financiera, ¿Tiene establecido como política que los miembros del Directorio se encuentran prohibidos de recibir préstamos de la sociedad o de cualquier empresa de su grupo económico, salvo que  cuenten con la autorización previa del Directorio?</t>
    </r>
  </si>
  <si>
    <r>
      <t>3.</t>
    </r>
    <r>
      <rPr>
        <i/>
        <sz val="7"/>
        <rFont val="Times New Roman"/>
        <family val="1"/>
      </rPr>
      <t xml:space="preserve">    </t>
    </r>
    <r>
      <rPr>
        <i/>
        <sz val="10"/>
        <rFont val="Arial"/>
        <family val="2"/>
      </rPr>
      <t xml:space="preserve"> En caso de que la sociedad no sea una institución financiera, ¿Tiene establecido como política que los miembros de la Alta Gerencia se encuentran prohibidos de recibir préstamos de la sociedad o de cualquier empresa de su grupo económico, salvo que cuenten con autorización previa del Directorio?</t>
    </r>
  </si>
  <si>
    <t>(***)En el caso de que exista vinculación  con algún accionista incluir su participación accionaria. En el caso de que la vinculación sea con algún miembro de la plana gerencial, incluir su cargo.</t>
  </si>
  <si>
    <r>
      <t>c.</t>
    </r>
    <r>
      <rPr>
        <sz val="7"/>
        <rFont val="Times New Roman"/>
        <family val="1"/>
      </rPr>
      <t xml:space="preserve">      </t>
    </r>
    <r>
      <rPr>
        <sz val="10"/>
        <rFont val="Arial"/>
        <family val="2"/>
      </rPr>
      <t>En caso de que algún miembro del Directorio ocupe o haya ocupado durante el ejercicio materia del presente reporte algún cargo gerencial en la sociedad, indique la siguiente información:</t>
    </r>
  </si>
  <si>
    <t>(**) Completar sólo en caso de que hubiera dejado de ejercer el cargo gerencial durante el ejercicio.</t>
  </si>
  <si>
    <r>
      <t>d.</t>
    </r>
    <r>
      <rPr>
        <sz val="7"/>
        <rFont val="Times New Roman"/>
        <family val="1"/>
      </rPr>
      <t xml:space="preserve">      </t>
    </r>
    <r>
      <rPr>
        <sz val="10"/>
        <rFont val="Arial"/>
        <family val="2"/>
      </rPr>
      <t>En caso de que algún miembro del Directorio o Alta Gerencia de la sociedad haya mantenido durante el ejercicio, alguna relación de índole comercial o contractual con la sociedad, que hayan sido importantes por su cuantía o por su materia, indique la siguiente información.</t>
    </r>
  </si>
  <si>
    <t>Pregunta III.18</t>
  </si>
  <si>
    <r>
      <t>a.</t>
    </r>
    <r>
      <rPr>
        <sz val="7"/>
        <rFont val="Times New Roman"/>
        <family val="1"/>
      </rPr>
      <t xml:space="preserve">      </t>
    </r>
    <r>
      <rPr>
        <sz val="10"/>
        <rFont val="Arial"/>
        <family val="2"/>
      </rPr>
      <t>De ser afirmativa su respuesta al numeral 1 de la pregunta III.18, indique el(las) área(s) de la sociedad encargada(s) del tratamiento de las operaciones con partes vinculadas en los siguientes aspectos:</t>
    </r>
  </si>
  <si>
    <r>
      <t>1.</t>
    </r>
    <r>
      <rPr>
        <i/>
        <sz val="7"/>
        <rFont val="Times New Roman"/>
        <family val="1"/>
      </rPr>
      <t xml:space="preserve">   </t>
    </r>
    <r>
      <rPr>
        <i/>
        <sz val="10"/>
        <rFont val="Arial"/>
        <family val="2"/>
      </rPr>
      <t>¿El Directorio cuenta con políticas y procedimientos para la valoración, aprobación y revelación de determinadas operaciones entre la sociedad y partes vinculadas, así como para conocer las relaciones comerciales o personales, directas o indirectas, que los Directores mantienen entre ellos, con la sociedad, con sus proveedores o clientes, y otros grupos de interés?</t>
    </r>
  </si>
  <si>
    <r>
      <t>2.</t>
    </r>
    <r>
      <rPr>
        <i/>
        <sz val="7"/>
        <rFont val="Times New Roman"/>
        <family val="1"/>
      </rPr>
      <t xml:space="preserve">   </t>
    </r>
    <r>
      <rPr>
        <i/>
        <sz val="10"/>
        <rFont val="Arial"/>
        <family val="2"/>
      </rPr>
      <t>En el caso de operaciones de especial relevancia o complejidad, ¿Se contempla la intervención de asesores externos independientes para su valoración?</t>
    </r>
  </si>
  <si>
    <r>
      <t>c.</t>
    </r>
    <r>
      <rPr>
        <sz val="7"/>
        <rFont val="Times New Roman"/>
        <family val="1"/>
      </rPr>
      <t xml:space="preserve">      </t>
    </r>
    <r>
      <rPr>
        <sz val="10"/>
        <rFont val="Arial"/>
        <family val="2"/>
      </rPr>
      <t>Detalle aquellas operaciones realizadas entre la sociedad y sus partes vinculadas durante el ejercicio que hayan sido importantes por su cuantía o por el asunto que se trate.</t>
    </r>
  </si>
  <si>
    <t>Pregunta III.19 / Cumplimiento</t>
  </si>
  <si>
    <r>
      <t>e.</t>
    </r>
    <r>
      <rPr>
        <sz val="7"/>
        <rFont val="Times New Roman"/>
        <family val="1"/>
      </rPr>
      <t xml:space="preserve">      </t>
    </r>
    <r>
      <rPr>
        <sz val="10"/>
        <rFont val="Arial"/>
        <family val="2"/>
      </rPr>
      <t>Indique si el Directorio evaluó el desempeño de la Gerencia General durante el ejercicio.</t>
    </r>
  </si>
  <si>
    <r>
      <t>b.</t>
    </r>
    <r>
      <rPr>
        <sz val="7"/>
        <rFont val="Times New Roman"/>
        <family val="1"/>
      </rPr>
      <t xml:space="preserve">      </t>
    </r>
    <r>
      <rPr>
        <sz val="10"/>
        <rFont val="Arial"/>
        <family val="2"/>
      </rPr>
      <t>En caso de que la sociedad abone bonificaciones o  indemnizaciones distintas a las determinadas por mandato legal, a la Alta Gerencia, indique la(s) forma(s) en que éstas se pagan.</t>
    </r>
  </si>
  <si>
    <r>
      <t>1.</t>
    </r>
    <r>
      <rPr>
        <i/>
        <sz val="7"/>
        <rFont val="Times New Roman"/>
        <family val="1"/>
      </rPr>
      <t xml:space="preserve">    </t>
    </r>
    <r>
      <rPr>
        <i/>
        <sz val="10"/>
        <rFont val="Arial"/>
        <family val="2"/>
      </rPr>
      <t>¿La sociedad cuenta con una política clara de delimitación de funciones entre la administración o gobierno ejercido por el Directorio, la gestión ordinaria a cargo de la Alta Gerencia y el liderazgo del Gerente General?</t>
    </r>
  </si>
  <si>
    <r>
      <t>2.</t>
    </r>
    <r>
      <rPr>
        <i/>
        <sz val="7"/>
        <rFont val="Times New Roman"/>
        <family val="1"/>
      </rPr>
      <t xml:space="preserve">    </t>
    </r>
    <r>
      <rPr>
        <i/>
        <sz val="10"/>
        <rFont val="Arial"/>
        <family val="2"/>
      </rPr>
      <t>¿Las designaciones de Gerente General y presidente de Directorio de la sociedad recaen en diferentes personas?</t>
    </r>
  </si>
  <si>
    <r>
      <t>3.</t>
    </r>
    <r>
      <rPr>
        <i/>
        <sz val="7"/>
        <rFont val="Times New Roman"/>
        <family val="1"/>
      </rPr>
      <t xml:space="preserve">    </t>
    </r>
    <r>
      <rPr>
        <i/>
        <sz val="10"/>
        <rFont val="Arial"/>
        <family val="2"/>
      </rPr>
      <t>¿La Alta Gerencia cuenta con autonomía suficiente para el desarrollo de las funciones asignadas, dentro del marco de políticas y lineamientos definidos por el Directorio, y bajo su control?</t>
    </r>
  </si>
  <si>
    <r>
      <t>4.</t>
    </r>
    <r>
      <rPr>
        <i/>
        <sz val="7"/>
        <rFont val="Times New Roman"/>
        <family val="1"/>
      </rPr>
      <t xml:space="preserve">    </t>
    </r>
    <r>
      <rPr>
        <i/>
        <sz val="10"/>
        <rFont val="Arial"/>
        <family val="2"/>
      </rPr>
      <t>¿La Gerencia General es responsable de cumplir y hacer cumplir la política de entrega de información al Directorio y a sus Directores?</t>
    </r>
  </si>
  <si>
    <r>
      <t>5.</t>
    </r>
    <r>
      <rPr>
        <i/>
        <sz val="7"/>
        <rFont val="Times New Roman"/>
        <family val="1"/>
      </rPr>
      <t xml:space="preserve">    </t>
    </r>
    <r>
      <rPr>
        <i/>
        <sz val="10"/>
        <rFont val="Arial"/>
        <family val="2"/>
      </rPr>
      <t>¿El Directorio evalúa anualmente el desempeño de la Gerencia General en función de estándares bien definidos?</t>
    </r>
  </si>
  <si>
    <r>
      <t>6.</t>
    </r>
    <r>
      <rPr>
        <i/>
        <sz val="7"/>
        <rFont val="Times New Roman"/>
        <family val="1"/>
      </rPr>
      <t xml:space="preserve">     </t>
    </r>
    <r>
      <rPr>
        <i/>
        <sz val="10"/>
        <rFont val="Arial"/>
        <family val="2"/>
      </rPr>
      <t>¿La remuneración de la Alta Gerencia tiene un componente fijo y uno variable, que toman en consideración los resultados de la sociedad, basados en una asunción prudente y responsable de riesgos, y el cumplimiento de las metas trazadas en los planes respectivos?</t>
    </r>
  </si>
  <si>
    <r>
      <t>1.</t>
    </r>
    <r>
      <rPr>
        <i/>
        <sz val="7"/>
        <rFont val="Times New Roman"/>
        <family val="1"/>
      </rPr>
      <t xml:space="preserve">   </t>
    </r>
    <r>
      <rPr>
        <i/>
        <sz val="10"/>
        <rFont val="Arial"/>
        <family val="2"/>
      </rPr>
      <t>¿El Directorio ha aprobado una política de gestión integral de riesgos que contiene procedimientos y responsabilidades de acuerdo con su tamaño y complejidad, promoviendo una cultura de gestión de riesgos al interior de la sociedad, desde el Directorio y la Alta Gerencia hasta los propios colaboradores?</t>
    </r>
  </si>
  <si>
    <r>
      <t>2.</t>
    </r>
    <r>
      <rPr>
        <b/>
        <i/>
        <sz val="7"/>
        <rFont val="Times New Roman"/>
        <family val="1"/>
      </rPr>
      <t xml:space="preserve">   </t>
    </r>
    <r>
      <rPr>
        <i/>
        <sz val="10"/>
        <rFont val="Arial"/>
        <family val="2"/>
      </rPr>
      <t>¿La política de gestión integral de riesgos alcanza a todas las sociedades integrantes del grupo y permite una visión global de los riesgos críticos?</t>
    </r>
  </si>
  <si>
    <t>a. En caso de que su respuesta al numeral 1 de la pregunta IV.1 sea afirmativa, indique cuál de los siguientes mecanismos utiliza el Directorio para promover la cultura de gestión de riesgos (puede marcar más de una opción):</t>
  </si>
  <si>
    <t>b.    ¿La sociedad cuenta con una política de delegación de gestión de riesgos que establezca los límites de riesgo que pueden ser administrados por cada nivel de la empresa?</t>
  </si>
  <si>
    <r>
      <t>1.</t>
    </r>
    <r>
      <rPr>
        <i/>
        <sz val="7"/>
        <rFont val="Times New Roman"/>
        <family val="1"/>
      </rPr>
      <t xml:space="preserve">    </t>
    </r>
    <r>
      <rPr>
        <i/>
        <sz val="10"/>
        <rFont val="Arial"/>
        <family val="2"/>
      </rPr>
      <t>¿La Gerencia General gestiona los riesgos a los que se encuentra expuesta la sociedad y los pone en conocimiento del Directorio?</t>
    </r>
  </si>
  <si>
    <r>
      <t>2.</t>
    </r>
    <r>
      <rPr>
        <i/>
        <sz val="7"/>
        <rFont val="Times New Roman"/>
        <family val="1"/>
      </rPr>
      <t xml:space="preserve">    </t>
    </r>
    <r>
      <rPr>
        <i/>
        <sz val="10"/>
        <rFont val="Arial"/>
        <family val="2"/>
      </rPr>
      <t>¿La Gerencia General es responsable del sistema de gestión de riesgos, en caso de que no exista un Comité de Riesgos o una Gerencia de Riesgos?</t>
    </r>
  </si>
  <si>
    <t>b.      ¿La sociedad cuenta con un Gerente de Riesgos?</t>
  </si>
  <si>
    <r>
      <t>(**)</t>
    </r>
    <r>
      <rPr>
        <sz val="8"/>
        <rFont val="Arial"/>
        <family val="2"/>
      </rPr>
      <t xml:space="preserve"> Completar sólo en caso de que hubiera dejado de ejercer el cargo durante el ejercicio.</t>
    </r>
  </si>
  <si>
    <r>
      <t>¿La sociedad cuenta con un sistema de control interno</t>
    </r>
    <r>
      <rPr>
        <i/>
        <sz val="10"/>
        <color theme="1"/>
        <rFont val="Arial"/>
        <family val="2"/>
      </rPr>
      <t>, cuya eficacia e idoneidad supervisa el Directorio de la Sociedad?</t>
    </r>
  </si>
  <si>
    <t>En caso de que la respuesta a la pregunta anterior sea afirmativa, dentro de la estructura orgánica de la sociedad indique, jerárquicamente, de quién depende auditoría.</t>
  </si>
  <si>
    <r>
      <t>b.</t>
    </r>
    <r>
      <rPr>
        <sz val="7"/>
        <rFont val="Times New Roman"/>
        <family val="1"/>
      </rPr>
      <t xml:space="preserve">   </t>
    </r>
    <r>
      <rPr>
        <sz val="10"/>
        <rFont val="Arial"/>
        <family val="2"/>
      </rPr>
      <t>En caso de que la sociedad pertenezca a un grupo económico, indique si la sociedad cuenta con un Auditor Interno Corporativo.</t>
    </r>
  </si>
  <si>
    <t>En caso de que su respuesta sea afirmativa, indique cuáles son las principales responsabilidades del encargado de auditoría interna corporativa y si cumple otras funciones ajenas a la auditoría interna.</t>
  </si>
  <si>
    <r>
      <t>c.</t>
    </r>
    <r>
      <rPr>
        <sz val="7"/>
        <rFont val="Times New Roman"/>
        <family val="1"/>
      </rPr>
      <t xml:space="preserve">      </t>
    </r>
    <r>
      <rPr>
        <sz val="10"/>
        <rFont val="Arial"/>
        <family val="2"/>
      </rPr>
      <t>¿La sociedad cuenta con una política aprobada por el Directorio o el Comité de Auditoría para la designación del Auditor Externo?</t>
    </r>
  </si>
  <si>
    <t xml:space="preserve">En caso de que la pregunta anterior sea afirmativa, describa el procedimiento para contratar a la sociedad de auditoría encargada de dictaminar los estados financieros anuales (incluida la identificación del órgano de la sociedad encargado de elegir a la sociedad de auditoría). </t>
  </si>
  <si>
    <r>
      <t>d.</t>
    </r>
    <r>
      <rPr>
        <sz val="7"/>
        <rFont val="Times New Roman"/>
        <family val="1"/>
      </rPr>
      <t xml:space="preserve">      </t>
    </r>
    <r>
      <rPr>
        <sz val="10"/>
        <rFont val="Arial"/>
        <family val="2"/>
      </rPr>
      <t>En caso de que la sociedad de auditoría haya realizado otros servicios diferentes a la propia auditoría de cuentas, indicar si dicha contratación fue informada a la JGA, incluyendo el porcentaje de facturación que dichos servicios representan sobre la facturación total de la sociedad de  auditoría a la empresa.</t>
    </r>
  </si>
  <si>
    <r>
      <t>e.</t>
    </r>
    <r>
      <rPr>
        <sz val="7"/>
        <rFont val="Times New Roman"/>
        <family val="1"/>
      </rPr>
      <t xml:space="preserve">      </t>
    </r>
    <r>
      <rPr>
        <sz val="10"/>
        <rFont val="Arial"/>
        <family val="2"/>
      </rPr>
      <t>¿Las personas o entidades vinculadas a la sociedad de auditoría externa o el auditor externo independiente prestan servicios a la sociedad, distintos a los de la propia auditoría de cuentas?</t>
    </r>
  </si>
  <si>
    <t>En caso de que la respuesta a la pregunta anterior sea afirmativa, indique la siguiente información respecto a los servicios adicionales prestados por personas o entidades vinculadas a la sociedad de auditoría en el ejercicio reportado.</t>
  </si>
  <si>
    <r>
      <t>f.</t>
    </r>
    <r>
      <rPr>
        <sz val="7"/>
        <rFont val="Times New Roman"/>
        <family val="1"/>
      </rPr>
      <t xml:space="preserve">      </t>
    </r>
    <r>
      <rPr>
        <sz val="10"/>
        <rFont val="Arial"/>
        <family val="2"/>
      </rPr>
      <t>Indicar si la sociedad de auditoría externa o el auditor externo independiente ha utilizado equipos diferentes, en caso de que haya prestado servicios adicionales a la auditoría de cuentas.</t>
    </r>
  </si>
  <si>
    <r>
      <t>1.</t>
    </r>
    <r>
      <rPr>
        <sz val="7"/>
        <rFont val="Times New Roman"/>
        <family val="1"/>
      </rPr>
      <t xml:space="preserve">    </t>
    </r>
    <r>
      <rPr>
        <i/>
        <sz val="10"/>
        <rFont val="Arial"/>
        <family val="2"/>
      </rPr>
      <t>¿La sociedad mantiene y ejecuta una política de renovación del socio a cargo de la auditoria y de la sociedad de auditoría externa?</t>
    </r>
  </si>
  <si>
    <r>
      <t>2.</t>
    </r>
    <r>
      <rPr>
        <i/>
        <sz val="7"/>
        <rFont val="Times New Roman"/>
        <family val="1"/>
      </rPr>
      <t xml:space="preserve">   </t>
    </r>
    <r>
      <rPr>
        <i/>
        <sz val="10"/>
        <rFont val="Arial"/>
        <family val="2"/>
      </rPr>
      <t>En caso de que dicha política establezca plazos mayores de renovación de la sociedad de auditoría, ¿El equipo de trabajo de la sociedad de auditoría rota como máximo cada cinco (5) años?</t>
    </r>
  </si>
  <si>
    <t>Periodo (iniciar con el ejercicio)</t>
  </si>
  <si>
    <t>% de los ingresos sociedad de auditoría (***)</t>
  </si>
  <si>
    <t>En caso de que su respuesta anterior sea afirmativa, indique lo siguiente:</t>
  </si>
  <si>
    <t>¿La sociedad cuenta con un área de relación con inversionistas?</t>
  </si>
  <si>
    <t xml:space="preserve">a. En caso de que cuente con un área de relación con inversionistas, indique quién es la persona responsable. </t>
  </si>
  <si>
    <t>Responsable del área de relación con inversionistas</t>
  </si>
  <si>
    <t>b. De no contar con un área de relación con inversionistas, indique cuál es la unidad (departamento/área) o persona encargada de recibir y tramitar las solicitudes de información de los accionistas de la sociedad y público en general. De ser una persona, incluir adicionalmente su cargo y área en la que labora.</t>
  </si>
  <si>
    <t>b.      En caso de que existan salvedades en el informe por parte del auditor externo, ¿dichas salvedades han sido explicadas y/o justificadas a los accionistas?</t>
  </si>
  <si>
    <t>Entre 1% y un 4%</t>
  </si>
  <si>
    <t>Entre 4% y un 10%</t>
  </si>
  <si>
    <t>¿Existen convenios o pactos entre accionistas?</t>
  </si>
  <si>
    <t>Ejercicio de derecho de voto en las JGA</t>
  </si>
  <si>
    <t>¿La sociedad divulga los estándares adoptados en materia de gobierno corporativo en un informe anual distinto al presente reporte, de cuyo contenido es responsable el Directorio, previo informe del Comité de Auditoría, del Comité de Gobierno Corporativo, o de un consultor externo, de ser el caso?</t>
  </si>
  <si>
    <r>
      <t>c.</t>
    </r>
    <r>
      <rPr>
        <sz val="7"/>
        <rFont val="Times New Roman"/>
        <family val="1"/>
      </rPr>
      <t>      ¿</t>
    </r>
    <r>
      <rPr>
        <sz val="10"/>
        <rFont val="Arial"/>
        <family val="2"/>
      </rPr>
      <t>La sociedad cuenta con mecanismos para la difusión interna y/o externa de las prácticas de gobierno corporativo adoptadas?</t>
    </r>
  </si>
  <si>
    <t>De ser afirmativa la respuesta anterior, marque los mecanismos empleados, según corresponda:</t>
  </si>
  <si>
    <t>Medios adicionales a los establecidos por Ley, utilizados por la sociedad para convocar a JGA</t>
  </si>
  <si>
    <t>Requisitos y formalidades para que un accionista pueda ser representado en una JGA</t>
  </si>
  <si>
    <t>PILAR II: Junta General de Accionistas (JGA)</t>
  </si>
  <si>
    <r>
      <t>a.</t>
    </r>
    <r>
      <rPr>
        <sz val="7"/>
        <rFont val="Times New Roman"/>
        <family val="1"/>
      </rPr>
      <t xml:space="preserve">      </t>
    </r>
    <r>
      <rPr>
        <sz val="10"/>
        <rFont val="Arial"/>
        <family val="2"/>
      </rPr>
      <t>Indique la siguiente información de los miembros de la Alta Gerencia que tengan la condición de accionistas en un porcentaje igual o mayor al 4% de la sociedad.</t>
    </r>
  </si>
  <si>
    <r>
      <t xml:space="preserve">De contar la sociedad con certificaciones relacionadas a sistema de gestión de riesgos, gestión de </t>
    </r>
    <r>
      <rPr>
        <i/>
        <sz val="10"/>
        <rFont val="Arial"/>
        <family val="2"/>
      </rPr>
      <t xml:space="preserve">Compliance </t>
    </r>
    <r>
      <rPr>
        <sz val="10"/>
        <rFont val="Arial"/>
        <family val="2"/>
      </rPr>
      <t>o sistema de gestión antisoborno, indique cuales.</t>
    </r>
  </si>
  <si>
    <r>
      <t>1.</t>
    </r>
    <r>
      <rPr>
        <i/>
        <sz val="7"/>
        <rFont val="Times New Roman"/>
        <family val="1"/>
      </rPr>
      <t xml:space="preserve">   </t>
    </r>
    <r>
      <rPr>
        <i/>
        <sz val="10"/>
        <rFont val="Arial"/>
        <family val="2"/>
      </rPr>
      <t>¿El auditor interno realiza labores de auditoría en forma exclusiva, cuenta con autonomía, experiencia y especialización en los temas bajo su evaluación, e independencia para el seguimiento y la evaluación de la eficacia del sistema de gestión de riesgos?</t>
    </r>
  </si>
  <si>
    <r>
      <t>2.</t>
    </r>
    <r>
      <rPr>
        <i/>
        <sz val="7"/>
        <rFont val="Times New Roman"/>
        <family val="1"/>
      </rPr>
      <t xml:space="preserve">   </t>
    </r>
    <r>
      <rPr>
        <i/>
        <sz val="10"/>
        <rFont val="Arial"/>
        <family val="2"/>
      </rPr>
      <t>¿Son funciones del auditor interno la evaluación permanente de que toda la información financiera generada o registrada por la sociedad sea válida y confiable, así como verificar la eficacia del cumplimiento normativo?</t>
    </r>
  </si>
  <si>
    <r>
      <t>3.</t>
    </r>
    <r>
      <rPr>
        <i/>
        <sz val="7"/>
        <rFont val="Times New Roman"/>
        <family val="1"/>
      </rPr>
      <t xml:space="preserve">   </t>
    </r>
    <r>
      <rPr>
        <i/>
        <sz val="10"/>
        <rFont val="Arial"/>
        <family val="2"/>
      </rPr>
      <t>¿El auditor interno reporta directamente al Comité de Auditoría sobre sus planes, presupuesto, actividades, avances, resultados obtenidos y acciones tomadas?</t>
    </r>
  </si>
  <si>
    <t>RANGO SEXO</t>
  </si>
  <si>
    <t>M</t>
  </si>
  <si>
    <t>F</t>
  </si>
  <si>
    <t>RANGO AÑO</t>
  </si>
  <si>
    <r>
      <t xml:space="preserve">Indique, de ser el caso, cuáles son las principales funciones del Directorio que han sido delegadas, </t>
    </r>
    <r>
      <rPr>
        <sz val="10"/>
        <rFont val="Arial"/>
        <family val="2"/>
      </rPr>
      <t>órgano que las ejerce por delegación y la denominación del documento donde se encuentra dicha delegación:</t>
    </r>
  </si>
  <si>
    <t>SI/NO</t>
  </si>
  <si>
    <t>SI</t>
  </si>
  <si>
    <t>NO</t>
  </si>
  <si>
    <t>(*)Accionistas con una participación igual o mayor al 4% del capital social.</t>
  </si>
  <si>
    <t>Telefónica del Perú S.A.A</t>
  </si>
  <si>
    <t>www.telefonica.com.pe</t>
  </si>
  <si>
    <t>B70009</t>
  </si>
  <si>
    <t>B</t>
  </si>
  <si>
    <t>C</t>
  </si>
  <si>
    <t xml:space="preserve">Elige a tantos directores como se requiera para completar el número de integrantes fijado por la Junta generales de accionistas. </t>
  </si>
  <si>
    <t xml:space="preserve">Elige a un director siempre que se alcance una proporción accionaria no menor al 3% del capital suscrito. </t>
  </si>
  <si>
    <t xml:space="preserve">Carta con firma legalizada notarialmente. </t>
  </si>
  <si>
    <t xml:space="preserve">24 horas </t>
  </si>
  <si>
    <t xml:space="preserve">No tiene costo. </t>
  </si>
  <si>
    <t xml:space="preserve">No se promueve ni limita la delegación de votos a los miembros del Directorio o Alta Gerencia. </t>
  </si>
  <si>
    <t xml:space="preserve">El modelo de carta contiene instrucciones expresas de voto. </t>
  </si>
  <si>
    <t xml:space="preserve">Secretario del Directorio </t>
  </si>
  <si>
    <t xml:space="preserve">Christiann Antonio Hudtwalcker Zegarra </t>
  </si>
  <si>
    <t xml:space="preserve">Secretaria General y de Asuntos Corporativos. </t>
  </si>
  <si>
    <t xml:space="preserve">Anualmente se informa a los accionistas del cumplimiento de los acuerdos adoptados por la Junta; ello se encuentra publicado en la página web. </t>
  </si>
  <si>
    <t xml:space="preserve">Pedro Salvador Cortez Rojas </t>
  </si>
  <si>
    <t xml:space="preserve">Eduardo Caride </t>
  </si>
  <si>
    <t xml:space="preserve">Jose Luis Gomez-Navarro Navarrete </t>
  </si>
  <si>
    <t>Bernardo Quinn</t>
  </si>
  <si>
    <t xml:space="preserve">Economista; Maestría en Administración de Negocios y postgrado en Finanzas. </t>
  </si>
  <si>
    <t xml:space="preserve">Administrador y Contador Público </t>
  </si>
  <si>
    <t xml:space="preserve">Historiador con una Maestría en Adminsitración de Negocios </t>
  </si>
  <si>
    <t xml:space="preserve">Ingeniero Industrial </t>
  </si>
  <si>
    <t xml:space="preserve">Peruano </t>
  </si>
  <si>
    <t xml:space="preserve">Jose Maria del Rey Osorio </t>
  </si>
  <si>
    <t>Argentino</t>
  </si>
  <si>
    <t>Español</t>
  </si>
  <si>
    <t>Economista. Es miembro del directorio y Presidente de la Comisión de Auditoría y Control de Telefónica Brasil, en el que tiene la condición de independiente.</t>
  </si>
  <si>
    <t>Pronunciarse sobre las propuestas de nombramiento  y cese de directores y  miembros de la Alta Dirección; pronunciarse sobre los planes de incentivos y evaluar las prácticas de gobierno corporativo así como supervisar la información que al respecto se emita.</t>
  </si>
  <si>
    <t xml:space="preserve">Comité de Auditoría </t>
  </si>
  <si>
    <t xml:space="preserve">A la fecha se mantiene un director independiente. </t>
  </si>
  <si>
    <t xml:space="preserve">Algunas de las funciones señaladas se realizan en forma corporativa, con el correspondiente Comité de matriz. </t>
  </si>
  <si>
    <t xml:space="preserve">Jose María del Rey Osorio </t>
  </si>
  <si>
    <t xml:space="preserve">Jose Luis Gómez-  Navarro </t>
  </si>
  <si>
    <t xml:space="preserve">Presidente </t>
  </si>
  <si>
    <t xml:space="preserve">Miembro </t>
  </si>
  <si>
    <t>Director</t>
  </si>
  <si>
    <t>Comité de Nombramientos, Retribuciones y Buen Gobierno</t>
  </si>
  <si>
    <t>De conformidad a lo establecido en la Normativa de Conflictos de Interés, la Dirección de Cumplimiento  es la responsable de evaluar las situaciones de posibles conflictos de interés declarados, así como emitir las recomendaciones del caso.</t>
  </si>
  <si>
    <t>Maria Ana Brigneti Suito; José Roberto Velit</t>
  </si>
  <si>
    <t>Dirección de Cumplimiento</t>
  </si>
  <si>
    <t>Jacqueline Grace Huamán Flores</t>
  </si>
  <si>
    <t xml:space="preserve">Dirección de Auditoria Interna </t>
  </si>
  <si>
    <t xml:space="preserve">Corresponde al Consejo de Adminsitración a propuesta de la Comisión de Auditoría y Control. </t>
  </si>
  <si>
    <t xml:space="preserve">Anthony Hober Polin Matos </t>
  </si>
  <si>
    <t>NO APLICA</t>
  </si>
  <si>
    <t xml:space="preserve">NO APLICA </t>
  </si>
  <si>
    <t xml:space="preserve">La Sociedad divulga anualmente el Informe Anual, el mismo que hace cuatro  años era auditado por un externo. </t>
  </si>
  <si>
    <t xml:space="preserve">Se cuenta con procedimientos internos de valoración y aprobación de operaciones entre la Sociedad y partes vinculadas. </t>
  </si>
  <si>
    <t xml:space="preserve">Precios de transferencia </t>
  </si>
  <si>
    <t>Alta Administacion</t>
  </si>
  <si>
    <t xml:space="preserve">No cuenta con acciones de inversión. </t>
  </si>
  <si>
    <t xml:space="preserve">No se establece limitación alguna sobre los medios a través de los cuales  los accionistas pueden expresar su opinión. </t>
  </si>
  <si>
    <t xml:space="preserve">Respuestas puntuales a los accionistas que solicitan información a través de cartas. </t>
  </si>
  <si>
    <t xml:space="preserve">Estatuto Social </t>
  </si>
  <si>
    <t xml:space="preserve">También se encuentra la información en la página web corporativa-microsite de la Junta. </t>
  </si>
  <si>
    <t xml:space="preserve">La información también se encuentra en  la página web corporativa-microsite de la Junta. </t>
  </si>
  <si>
    <t xml:space="preserve">También se regula en el Estatuto Social  y en los Documentos Informativos que se publican para cada Junta. </t>
  </si>
  <si>
    <t xml:space="preserve">Se comunica como Hecho de Importancia. </t>
  </si>
  <si>
    <t xml:space="preserve">No presencial </t>
  </si>
  <si>
    <t xml:space="preserve">15 días. </t>
  </si>
  <si>
    <t xml:space="preserve"> Al menos el 5% de las acciones suscritas con derecho a voto</t>
  </si>
  <si>
    <t>Comunicación por escrito.</t>
  </si>
  <si>
    <t xml:space="preserve">En el Documento Informativo que se prepara para cada Junta y se registra como Hecho de Importancia. </t>
  </si>
  <si>
    <t xml:space="preserve">Datos de los representantes. </t>
  </si>
  <si>
    <t xml:space="preserve">Se encuentra recogido en políticas corporativas. </t>
  </si>
  <si>
    <t xml:space="preserve">Reglamento del Directorio y sus Comités. </t>
  </si>
  <si>
    <t>Reglamento del Directorio y sus Comités.</t>
  </si>
  <si>
    <t>Internet para Todos S.A.C</t>
  </si>
  <si>
    <t>Telefonica,  S.A</t>
  </si>
  <si>
    <t>Telxius Cable Perú S.A.C</t>
  </si>
  <si>
    <t xml:space="preserve">Telefonica Global Technology S.A.U </t>
  </si>
  <si>
    <t>Telefónica Hispanoamérica S.A</t>
  </si>
  <si>
    <t xml:space="preserve">Transferencia de capacidad de gestión. </t>
  </si>
  <si>
    <t xml:space="preserve">Servicio de tráfico rural. </t>
  </si>
  <si>
    <t xml:space="preserve">Gastos con relacionadas. </t>
  </si>
  <si>
    <t xml:space="preserve">Participa en 3 directorios y no son Empresas del Grupo. </t>
  </si>
  <si>
    <t xml:space="preserve">Los últimos años no se ha recurrido a asesores externos para tal evaluación. </t>
  </si>
  <si>
    <t>Pedro Salvador Cortez Rojas</t>
  </si>
  <si>
    <t xml:space="preserve">Presidente Ejecutivo </t>
  </si>
  <si>
    <t xml:space="preserve">Página web </t>
  </si>
  <si>
    <t xml:space="preserve">Informe de Buen Gobierno Coporativo </t>
  </si>
  <si>
    <t xml:space="preserve">No se ha estimado tal política. </t>
  </si>
  <si>
    <t xml:space="preserve">Pueden disponer investigaciones especiales tanto la Junta como el Directorio. </t>
  </si>
  <si>
    <t xml:space="preserve">Requiere delegación de Junta al Directorio para que este último órgano pueda adoptar el acuerdo. </t>
  </si>
  <si>
    <t xml:space="preserve">Además del Reglamento de Junta esta regulado en el Reglamento de Directorio. </t>
  </si>
  <si>
    <t xml:space="preserve">La Sociedad cuenta con 79,906 accionistas minoritarios el 31 de diciembre de 2022 por ello la dificultad de abordarlos o establecer una coordinación más directa y personalizada con cada uno de ellos. </t>
  </si>
  <si>
    <t xml:space="preserve">El Estatuto no contempla la figura de directores alternos o suplentes. </t>
  </si>
  <si>
    <t>Desde el 2017 no se cuenta con una evaluación del directorio y sus miembros por un auditor externo validado por la Bolsa de Valores de Lima. La evaluación se hace interinamente.</t>
  </si>
  <si>
    <t xml:space="preserve">Dependiendo de la operación realizada se contrata a terceros para que en su caso validen y/o establezcan los términos y condiciones de la operación. </t>
  </si>
  <si>
    <t xml:space="preserve">Por política corporativa, la designación ha recaído en una sola persona por temas de sinergia operativa y control presupuestal. </t>
  </si>
  <si>
    <t xml:space="preserve">Corporativamente se mide el cumplimiento de objetivos por parte de la Presidencia Ejecutiva. </t>
  </si>
  <si>
    <t xml:space="preserve">El sistema de evaluación de Resultados y Desempeño -SRD es un forma de remuneración variable que se da a los ejecutivos que cumplen con los objetivos determinados por la empresa. Al respecto, la empresa establece y comunica objetivos anuales; la medición del alcance de dichos objetivos se desarrolla a lo largo de todo el año, en base a una nota final de SRD que establece la empresa. </t>
  </si>
  <si>
    <t xml:space="preserve">Es el responsables de las funciones de Auditoría interna de todas las empresa del Grupo Telefónica. </t>
  </si>
  <si>
    <t xml:space="preserve">De ejecutarse una operación de esa naturaleza en la sociedad se contrata los servicios de un asesor independiente de reconocida solvencia patrimonial. </t>
  </si>
  <si>
    <t>El estatuto contempla un convenio arbitral respecto de las disputas entre accionistas y la Sociedad; no obstante, no lo ha previsto para el caso de disputas entre accionistas y el Directorio, ni de impugnación de acuerdos de JGA y de Directorio por parte de los accionistas de la Sociedad. Tampoco ha previsto el arbitraje con proveedores y terceros en general; en los contratos específicos con proveedores con volúmenes altos comprometidos se incluye una cláusula arbitral.</t>
  </si>
  <si>
    <t xml:space="preserve">Participa en 1 directorio y Empresa del Grupo. </t>
  </si>
  <si>
    <t xml:space="preserve">Participa en 3 directorios y uno es Empresa del Grupo. </t>
  </si>
  <si>
    <t>Supervisar los servicios de auditoría interna y en particular; velar por la independencia y eficacia de la función de auditoría interna; proponer la selección, nombramiento y cese del responsable de auditoría interna; aprobar el prespuesto de auditoría interna; revisar el plan anual de auditoría interna y el informe anual de actividades; conocer el proceso de información financiera y de los sistemas internos de control.</t>
  </si>
  <si>
    <t xml:space="preserve">Pronunciarse sobre las propuestas de  nombramiento y  cese de altos directivos de la compañía; evaluar las prácticas de buen gobierno corporativo asumidas por la compañía así como supervisar la información que al respecto se emita. Si bien formalmente es un Comité distinto al de Auditoría, dada la identidad de sus miembros funciona en la actualidad como uno solo, con lo cual el Cómite de Auditoría revisa en sus sesiones lo temas de competencia de ambos órganos. </t>
  </si>
  <si>
    <t>Miembro</t>
  </si>
  <si>
    <t>Directora de Cumplimiento; Project Manager, respectivamente.</t>
  </si>
  <si>
    <t>Dirección de Cumplimiento/ Sostenibilidad Corporativa</t>
  </si>
  <si>
    <t>María Ana Brigneti Suito/
Ximena Gil Hidalgo</t>
  </si>
  <si>
    <t>Directora de Cumplimiento/
Jefa de Asuntos Públicos y Sostenibilidad</t>
  </si>
  <si>
    <t xml:space="preserve">Dirección de /Cumplimiento
Asuntos Públicos y Comunicación </t>
  </si>
  <si>
    <t xml:space="preserve">Comité de Auditoría y Control/
Gerencia de Asuntos Públicos y Comunicación </t>
  </si>
  <si>
    <t>Ingresos con relacionadas.</t>
  </si>
  <si>
    <t xml:space="preserve">Honorarios por uso de marca. </t>
  </si>
  <si>
    <t xml:space="preserve">Servicio de enlaces Internet y fibra óptica. </t>
  </si>
  <si>
    <t xml:space="preserve">Servicio de sistemas </t>
  </si>
  <si>
    <t>•	Certificación ISO 37001: desde 2020 TdP cuenta con el Certificado de Sistema de Gestión Antisoborno – ISO 37001:2016 otorgado por la certificadora AENOR, organismo internacional que se encuentra debidamente acreditado para otorgar esta certificación. En el mes de noviembre 2022 TdP enfrentó una auditoría de seguimiento a su certificación ISO 37001 y obtuvo la recertificación respectiva.
•	Distintivo “Empresa Certificada Antisoborno” que otorga la Asociación Empresarios por la Integridad: desde el 2019 TdP cuenta con este distintivo que ha supuesto auditorías de SGS Perú S.A.C. En el ejercicio 2022 TdP obtuvo la recertificación respectiva y ha mantenido el distintivo.</t>
  </si>
  <si>
    <t xml:space="preserve">La Dirección de Auditoría Interna Corporativa figura en la estructura organizativa como un órgano dependiente jerárquicamente del Secretario General del Consejo de Administración y funcionalmente de la Comisión de Auditoría y Control, a quienes informa sobre el resultado de sus trabajos. No tiene ninguna vinculación jerárquica funcional con las unidades auditadas. </t>
  </si>
  <si>
    <t>Corresponde a la Junta la designación del auditor externo. Rige la normativa de Contratación del Auditor Externo que regula los servicios que se pueden contratar al auditor principal de cuentas.</t>
  </si>
  <si>
    <t>KPMG ASESORES SOCIEDAD CIVIL DE RES</t>
  </si>
  <si>
    <t>CONSULTORIA FISCAL EXTER</t>
  </si>
  <si>
    <t>DELOITTE &amp; TOUCHE S.R.L.</t>
  </si>
  <si>
    <t>HONORARIO ASESORIA PROC</t>
  </si>
  <si>
    <t>Gaveglio, Aparicio &amp; Asociados</t>
  </si>
  <si>
    <t>Auditoría Financiera Diciembre</t>
  </si>
  <si>
    <t>Revisiones trimestrales</t>
  </si>
  <si>
    <t>Auditoría Financiera Junio</t>
  </si>
  <si>
    <t>SOA 404</t>
  </si>
  <si>
    <t>Contabilidad separada</t>
  </si>
  <si>
    <t>Revision de contrato aeropuerto</t>
  </si>
  <si>
    <t>HONORARIOS PROFESIONALES POR ASESO</t>
  </si>
  <si>
    <t>ASESORÍA TRIBUTARIA ESPECÍFICA EN</t>
  </si>
  <si>
    <t>CONSULTORIA TRIBUTARIA - PROYECTO</t>
  </si>
  <si>
    <t>ASESORÍA TRIBUTARIA RELACIONADA A</t>
  </si>
  <si>
    <t>Auditoría Financiera</t>
  </si>
  <si>
    <t>Plan de mejora</t>
  </si>
  <si>
    <t>CONSULTORIA FISCAL EXTERNA - NO SA</t>
  </si>
  <si>
    <t>CONSULTORIA FISCAL EXTERNA - NO SAC</t>
  </si>
  <si>
    <t>HONORARIOS PROFESIONALES POR ASES</t>
  </si>
  <si>
    <t>SERVICIO DE CONSULTORIA TRIBUTARI</t>
  </si>
  <si>
    <t>ELABORACION DE PRESENTACION EN PP</t>
  </si>
  <si>
    <t>CONSULTORIA TRIBUTARIA RELACIONADA</t>
  </si>
  <si>
    <t>ANALISIS DE LA APLICACION DE LA NORM</t>
  </si>
  <si>
    <t>ASESORIA REFERIDA AL BENEFICIARIO FI</t>
  </si>
  <si>
    <t>Informes Especiales</t>
  </si>
  <si>
    <t>Revisiones Trimestrales</t>
  </si>
  <si>
    <t>Paredes, Burga &amp; Asociados</t>
  </si>
  <si>
    <t>Asesoría implementación NIIF 9</t>
  </si>
  <si>
    <t>Media Networks Latin America S.A.C</t>
  </si>
  <si>
    <t>Telefónica Global Solutions Perú S.A.C</t>
  </si>
  <si>
    <t>Telefónica Learning Services Perú S.A.C</t>
  </si>
  <si>
    <t xml:space="preserve">Austriaco </t>
  </si>
  <si>
    <t>Supervisar los servicios de auditoría interna y las funciones de la Dirección de Cumplimiento; en particular:  velar por la independencia y eficacia de su función; proponer la selección, nombramiento y cese del responsable de dichas Direcciones; aprobar el presupuesto de ambas Direcciones; revisar su plan anual de trabajo y  el informe anual  de actividades; y supervisar el cumplimiento de sus objetivos. El Comité recibe información periódica de sus actividades, de los procesos de control y los riesgos en el caso de auditoría interna, así como de las capacitaciones desplegadas por la Dirección de Cumplimiento.</t>
  </si>
  <si>
    <t xml:space="preserve">El importe máximo de préstamo es 1 UIT; dada la poca relevancia del monto no se ha considerado necesario solicitar autorización previa al Directorio. </t>
  </si>
  <si>
    <t xml:space="preserve">La política de dividendos se revisa anualmente teniendo en cuenta la generación de caja, la solvencia, la liquidez,  flexibilidad para acometer inversiones estratégicas y expectativas de los accionistas e inversores. Dicha política puede verse afectada por la posible consideración de contingencias legales y/o regulatorias. La Junta podrá aprobar la distribución de dividendos en efectivo, acciones u otras modalidades en cada período. En caso de pago de dividendos en efectivo, podrá destinar a tal fin el cien por ciento  de los resultados acumulados y de las utilidades netas del ejercicio precedente luego de detraer  de ésta la participación de los trabajadores, los impuestos de ley y la reserva legal que pudiera corresponder. Los dividendos podrán abonarse en calidad de  provisionales o definitivos para cada ejercicio  en función de los requerimientos de inversión y la situación financiera de la empresa.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</si>
</sst>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dd/mm/yyyy;@"/>
    <numFmt numFmtId="166" formatCode="_-* #,##0_-;\-* #,##0_-;_-* &quot;-&quot;??_-;_-@_-"/>
  </numFmts>
  <fonts count="65" x14ac:knownFonts="1">
    <font>
      <sz val="11"/>
      <color theme="1"/>
      <name val="Calibri"/>
      <family val="2"/>
      <scheme val="minor"/>
    </font>
    <font>
      <sz val="10"/>
      <color theme="1"/>
      <name val="Arial"/>
      <family val="2"/>
    </font>
    <font>
      <sz val="8"/>
      <color theme="1"/>
      <name val="Arial"/>
      <family val="2"/>
    </font>
    <font>
      <b/>
      <sz val="10"/>
      <color theme="1"/>
      <name val="Arial"/>
      <family val="2"/>
    </font>
    <font>
      <i/>
      <sz val="10"/>
      <color theme="1"/>
      <name val="Arial"/>
      <family val="2"/>
    </font>
    <font>
      <sz val="11"/>
      <color theme="1"/>
      <name val="Arial"/>
      <family val="2"/>
    </font>
    <font>
      <sz val="9"/>
      <color theme="1"/>
      <name val="Arial"/>
      <family val="2"/>
    </font>
    <font>
      <b/>
      <sz val="10"/>
      <color theme="3"/>
      <name val="Arial"/>
      <family val="2"/>
    </font>
    <font>
      <b/>
      <sz val="10"/>
      <color rgb="FFFF0000"/>
      <name val="Arial"/>
      <family val="2"/>
    </font>
    <font>
      <sz val="12"/>
      <color theme="1"/>
      <name val="Arial"/>
      <family val="2"/>
    </font>
    <font>
      <sz val="12"/>
      <color theme="1"/>
      <name val="Times New Roman"/>
      <family val="1"/>
    </font>
    <font>
      <b/>
      <sz val="12"/>
      <color rgb="FF002060"/>
      <name val="Arial"/>
      <family val="2"/>
    </font>
    <font>
      <b/>
      <sz val="12"/>
      <color theme="1"/>
      <name val="Arial"/>
      <family val="2"/>
    </font>
    <font>
      <sz val="10"/>
      <color theme="1"/>
      <name val="Times New Roman"/>
      <family val="1"/>
    </font>
    <font>
      <b/>
      <u/>
      <sz val="12"/>
      <color rgb="FFFFFFFF"/>
      <name val="Arial"/>
      <family val="2"/>
    </font>
    <font>
      <b/>
      <sz val="12"/>
      <color rgb="FFFFFFFF"/>
      <name val="Arial"/>
      <family val="2"/>
    </font>
    <font>
      <b/>
      <sz val="11"/>
      <color rgb="FF002060"/>
      <name val="Arial"/>
      <family val="2"/>
    </font>
    <font>
      <vertAlign val="superscript"/>
      <sz val="10"/>
      <color theme="1"/>
      <name val="Arial"/>
      <family val="2"/>
    </font>
    <font>
      <sz val="7"/>
      <color theme="1"/>
      <name val="Times New Roman"/>
      <family val="1"/>
    </font>
    <font>
      <vertAlign val="superscript"/>
      <sz val="8"/>
      <color theme="1"/>
      <name val="Arial"/>
      <family val="2"/>
    </font>
    <font>
      <b/>
      <sz val="10"/>
      <color rgb="FFC00000"/>
      <name val="Arial"/>
      <family val="2"/>
    </font>
    <font>
      <sz val="10"/>
      <color rgb="FFC00000"/>
      <name val="Arial"/>
      <family val="2"/>
    </font>
    <font>
      <u/>
      <sz val="11"/>
      <color theme="10"/>
      <name val="Calibri"/>
      <family val="2"/>
      <scheme val="minor"/>
    </font>
    <font>
      <b/>
      <sz val="11"/>
      <color theme="9" tint="-0.499984740745262"/>
      <name val="Calibri"/>
      <family val="2"/>
      <scheme val="minor"/>
    </font>
    <font>
      <sz val="8"/>
      <name val="Calibri"/>
      <family val="2"/>
      <scheme val="minor"/>
    </font>
    <font>
      <sz val="8"/>
      <color theme="3"/>
      <name val="Arial"/>
      <family val="2"/>
    </font>
    <font>
      <i/>
      <u/>
      <sz val="8"/>
      <color theme="3"/>
      <name val="Arial"/>
      <family val="2"/>
    </font>
    <font>
      <sz val="8"/>
      <color theme="9" tint="-0.499984740745262"/>
      <name val="Arial"/>
      <family val="2"/>
    </font>
    <font>
      <sz val="10"/>
      <name val="Arial"/>
      <family val="2"/>
    </font>
    <font>
      <sz val="10"/>
      <color theme="0"/>
      <name val="Arial"/>
      <family val="2"/>
    </font>
    <font>
      <sz val="9"/>
      <color theme="0"/>
      <name val="Arial"/>
      <family val="2"/>
    </font>
    <font>
      <sz val="8"/>
      <color theme="1"/>
      <name val="Calibri"/>
      <family val="2"/>
      <scheme val="minor"/>
    </font>
    <font>
      <sz val="9"/>
      <name val="Arial"/>
      <family val="2"/>
    </font>
    <font>
      <b/>
      <u/>
      <sz val="11"/>
      <name val="Calibri"/>
      <family val="2"/>
      <scheme val="minor"/>
    </font>
    <font>
      <b/>
      <sz val="10"/>
      <color theme="0"/>
      <name val="Arial"/>
      <family val="2"/>
    </font>
    <font>
      <sz val="10"/>
      <color theme="1"/>
      <name val="Calibri"/>
      <family val="2"/>
      <scheme val="minor"/>
    </font>
    <font>
      <b/>
      <sz val="10"/>
      <color theme="9" tint="-0.249977111117893"/>
      <name val="Arial"/>
      <family val="2"/>
    </font>
    <font>
      <sz val="9"/>
      <color rgb="FFC00000"/>
      <name val="Arial"/>
      <family val="2"/>
    </font>
    <font>
      <b/>
      <sz val="11"/>
      <color theme="1"/>
      <name val="Calibri"/>
      <family val="2"/>
      <scheme val="minor"/>
    </font>
    <font>
      <sz val="9"/>
      <color theme="4" tint="-0.499984740745262"/>
      <name val="Calibri"/>
      <family val="2"/>
      <scheme val="minor"/>
    </font>
    <font>
      <b/>
      <u/>
      <sz val="8"/>
      <color theme="1"/>
      <name val="Arial"/>
      <family val="2"/>
    </font>
    <font>
      <u/>
      <sz val="10"/>
      <color theme="0"/>
      <name val="Arial"/>
      <family val="2"/>
    </font>
    <font>
      <i/>
      <sz val="10"/>
      <color rgb="FFFF0000"/>
      <name val="Arial"/>
      <family val="2"/>
    </font>
    <font>
      <sz val="10"/>
      <color rgb="FFFF0000"/>
      <name val="Arial"/>
      <family val="2"/>
    </font>
    <font>
      <sz val="10"/>
      <color theme="3" tint="0.39997558519241921"/>
      <name val="Arial"/>
      <family val="2"/>
    </font>
    <font>
      <i/>
      <sz val="10"/>
      <color theme="3" tint="0.39997558519241921"/>
      <name val="Arial"/>
      <family val="2"/>
    </font>
    <font>
      <sz val="9"/>
      <color theme="3" tint="0.39997558519241921"/>
      <name val="Arial"/>
      <family val="2"/>
    </font>
    <font>
      <sz val="8"/>
      <name val="Arial"/>
      <family val="2"/>
    </font>
    <font>
      <strike/>
      <sz val="11"/>
      <color theme="1"/>
      <name val="Arial"/>
      <family val="2"/>
    </font>
    <font>
      <sz val="11"/>
      <color theme="3" tint="0.39997558519241921"/>
      <name val="Calibri"/>
      <family val="2"/>
      <scheme val="minor"/>
    </font>
    <font>
      <sz val="10"/>
      <color rgb="FF0070C0"/>
      <name val="Arial"/>
      <family val="2"/>
    </font>
    <font>
      <i/>
      <sz val="10"/>
      <name val="Arial"/>
      <family val="2"/>
    </font>
    <font>
      <vertAlign val="superscript"/>
      <sz val="10"/>
      <name val="Arial"/>
      <family val="2"/>
    </font>
    <font>
      <sz val="7"/>
      <name val="Times New Roman"/>
      <family val="1"/>
    </font>
    <font>
      <sz val="11"/>
      <name val="Arial"/>
      <family val="2"/>
    </font>
    <font>
      <i/>
      <sz val="7"/>
      <name val="Times New Roman"/>
      <family val="1"/>
    </font>
    <font>
      <b/>
      <sz val="10"/>
      <name val="Arial"/>
      <family val="2"/>
    </font>
    <font>
      <vertAlign val="superscript"/>
      <sz val="8"/>
      <name val="Arial"/>
      <family val="2"/>
    </font>
    <font>
      <sz val="11"/>
      <name val="Calibri"/>
      <family val="2"/>
      <scheme val="minor"/>
    </font>
    <font>
      <i/>
      <vertAlign val="superscript"/>
      <sz val="10"/>
      <name val="Arial"/>
      <family val="2"/>
    </font>
    <font>
      <sz val="9"/>
      <name val="Calibri"/>
      <family val="2"/>
      <scheme val="minor"/>
    </font>
    <font>
      <b/>
      <i/>
      <sz val="7"/>
      <name val="Times New Roman"/>
      <family val="1"/>
    </font>
    <font>
      <sz val="10"/>
      <name val="Calibri"/>
      <family val="2"/>
      <scheme val="minor"/>
    </font>
    <font>
      <sz val="11"/>
      <name val="Calibri"/>
      <family val="2"/>
    </font>
    <font>
      <b/>
      <u/>
      <sz val="12"/>
      <color theme="0"/>
      <name val="Arial"/>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
      <patternFill patternType="solid">
        <fgColor rgb="FF335988"/>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diagonal/>
    </border>
  </borders>
  <cellStyleXfs count="2">
    <xf numFmtId="0" fontId="0" fillId="0" borderId="0"/>
    <xf numFmtId="0" fontId="22" fillId="0" borderId="0" applyNumberFormat="0" applyFill="0" applyBorder="0" applyAlignment="0" applyProtection="0"/>
  </cellStyleXfs>
  <cellXfs count="503">
    <xf numFmtId="0" fontId="0" fillId="0" borderId="0" xfId="0"/>
    <xf numFmtId="0" fontId="1" fillId="2" borderId="0" xfId="0" applyFont="1" applyFill="1"/>
    <xf numFmtId="0" fontId="3" fillId="2" borderId="0" xfId="0" applyFont="1" applyFill="1"/>
    <xf numFmtId="0" fontId="1" fillId="2" borderId="1" xfId="0" applyFont="1" applyFill="1" applyBorder="1" applyAlignment="1">
      <alignment horizontal="center" vertical="center" wrapText="1"/>
    </xf>
    <xf numFmtId="0" fontId="0" fillId="2" borderId="0" xfId="0" applyFill="1"/>
    <xf numFmtId="0" fontId="1" fillId="3" borderId="0" xfId="0" applyFont="1" applyFill="1"/>
    <xf numFmtId="0" fontId="1" fillId="3" borderId="10" xfId="0" applyFont="1" applyFill="1" applyBorder="1"/>
    <xf numFmtId="0" fontId="1" fillId="3" borderId="11" xfId="0" applyFont="1" applyFill="1" applyBorder="1"/>
    <xf numFmtId="0" fontId="1" fillId="3" borderId="13" xfId="0" applyFont="1" applyFill="1" applyBorder="1"/>
    <xf numFmtId="0" fontId="1" fillId="3" borderId="8" xfId="0" applyFont="1" applyFill="1" applyBorder="1"/>
    <xf numFmtId="0" fontId="1" fillId="3" borderId="15" xfId="0" applyFont="1" applyFill="1" applyBorder="1"/>
    <xf numFmtId="0" fontId="1" fillId="3" borderId="9" xfId="0" applyFont="1" applyFill="1" applyBorder="1"/>
    <xf numFmtId="0" fontId="8" fillId="4" borderId="1" xfId="0" applyFont="1" applyFill="1" applyBorder="1" applyAlignment="1">
      <alignment horizontal="center" vertical="center"/>
    </xf>
    <xf numFmtId="0" fontId="16" fillId="2" borderId="0" xfId="0" applyFont="1" applyFill="1" applyAlignment="1">
      <alignment vertical="center"/>
    </xf>
    <xf numFmtId="0" fontId="3" fillId="2" borderId="1" xfId="0" applyFont="1" applyFill="1" applyBorder="1" applyAlignment="1">
      <alignment horizontal="center" vertical="center" wrapText="1"/>
    </xf>
    <xf numFmtId="0" fontId="1" fillId="2" borderId="0" xfId="0" applyFont="1" applyFill="1" applyAlignment="1">
      <alignment horizontal="left" vertical="center"/>
    </xf>
    <xf numFmtId="0" fontId="10" fillId="2" borderId="0" xfId="0" applyFont="1" applyFill="1" applyAlignment="1">
      <alignmen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justify" vertical="center" wrapText="1"/>
    </xf>
    <xf numFmtId="0" fontId="1" fillId="2" borderId="1" xfId="0" applyFont="1" applyFill="1" applyBorder="1" applyAlignment="1">
      <alignment vertical="center" wrapText="1"/>
    </xf>
    <xf numFmtId="0" fontId="1" fillId="2" borderId="0" xfId="0" applyFont="1" applyFill="1" applyAlignment="1">
      <alignment horizontal="justify" vertical="center"/>
    </xf>
    <xf numFmtId="0" fontId="2" fillId="2" borderId="0" xfId="0" applyFont="1" applyFill="1" applyAlignment="1">
      <alignment horizontal="left" vertical="center"/>
    </xf>
    <xf numFmtId="0" fontId="1" fillId="2" borderId="0" xfId="0" applyFont="1" applyFill="1" applyAlignment="1">
      <alignment horizontal="right"/>
    </xf>
    <xf numFmtId="0" fontId="1" fillId="2" borderId="0" xfId="0" applyFont="1" applyFill="1" applyAlignment="1">
      <alignment horizontal="left" vertical="center" wrapText="1"/>
    </xf>
    <xf numFmtId="0" fontId="1" fillId="2" borderId="1" xfId="0" applyFont="1" applyFill="1" applyBorder="1" applyAlignment="1">
      <alignment vertical="center" textRotation="90" wrapText="1"/>
    </xf>
    <xf numFmtId="0" fontId="13" fillId="2" borderId="0" xfId="0" applyFont="1" applyFill="1" applyAlignment="1">
      <alignment vertical="center" wrapText="1"/>
    </xf>
    <xf numFmtId="0" fontId="1" fillId="2" borderId="0" xfId="0" applyFont="1" applyFill="1" applyAlignment="1">
      <alignment horizontal="left" vertical="center" indent="3"/>
    </xf>
    <xf numFmtId="0" fontId="1" fillId="2" borderId="0" xfId="0" applyFont="1" applyFill="1" applyAlignment="1">
      <alignment horizontal="justify" vertical="center" wrapText="1"/>
    </xf>
    <xf numFmtId="0" fontId="5" fillId="2" borderId="0" xfId="0" applyFont="1" applyFill="1" applyAlignment="1">
      <alignment vertical="center"/>
    </xf>
    <xf numFmtId="0" fontId="1" fillId="2" borderId="0" xfId="0" applyFont="1" applyFill="1" applyAlignment="1">
      <alignment horizontal="center" vertical="center" wrapText="1"/>
    </xf>
    <xf numFmtId="0" fontId="1" fillId="2" borderId="0" xfId="0" applyFont="1" applyFill="1" applyAlignment="1">
      <alignment vertical="center" wrapText="1"/>
    </xf>
    <xf numFmtId="0" fontId="1" fillId="2" borderId="0" xfId="0" applyFont="1" applyFill="1" applyAlignment="1">
      <alignment horizontal="right" vertical="center" wrapText="1"/>
    </xf>
    <xf numFmtId="0" fontId="1" fillId="2" borderId="1" xfId="0" applyFont="1" applyFill="1" applyBorder="1" applyAlignment="1">
      <alignment horizontal="right" vertical="center" wrapText="1"/>
    </xf>
    <xf numFmtId="0" fontId="2" fillId="2" borderId="0" xfId="0" applyFont="1" applyFill="1" applyAlignment="1">
      <alignment horizontal="justify" vertical="center"/>
    </xf>
    <xf numFmtId="0" fontId="1" fillId="2" borderId="2" xfId="0" applyFont="1" applyFill="1" applyBorder="1" applyAlignment="1">
      <alignment horizontal="center" vertical="center" wrapText="1"/>
    </xf>
    <xf numFmtId="0" fontId="1" fillId="2" borderId="13" xfId="0" applyFont="1" applyFill="1" applyBorder="1"/>
    <xf numFmtId="0" fontId="1" fillId="2" borderId="14" xfId="0" applyFont="1" applyFill="1" applyBorder="1"/>
    <xf numFmtId="0" fontId="1" fillId="2" borderId="1" xfId="0" applyFont="1" applyFill="1" applyBorder="1" applyAlignment="1">
      <alignment horizontal="justify" vertical="center" wrapText="1"/>
    </xf>
    <xf numFmtId="0" fontId="17" fillId="2" borderId="0" xfId="0" applyFont="1" applyFill="1" applyAlignment="1">
      <alignment horizontal="justify" vertical="center"/>
    </xf>
    <xf numFmtId="0" fontId="19" fillId="2" borderId="0" xfId="0" applyFont="1" applyFill="1" applyAlignment="1">
      <alignment horizontal="justify" vertical="center"/>
    </xf>
    <xf numFmtId="0" fontId="1" fillId="2" borderId="1" xfId="0" applyFont="1" applyFill="1" applyBorder="1" applyAlignment="1">
      <alignment horizontal="left" vertical="center" wrapText="1" indent="2"/>
    </xf>
    <xf numFmtId="0" fontId="21" fillId="2" borderId="0" xfId="0" applyFont="1" applyFill="1" applyAlignment="1">
      <alignment vertical="center"/>
    </xf>
    <xf numFmtId="0" fontId="21" fillId="2" borderId="0" xfId="0" applyFont="1" applyFill="1" applyAlignment="1">
      <alignment horizontal="left" vertical="center"/>
    </xf>
    <xf numFmtId="0" fontId="13" fillId="2" borderId="0" xfId="0" applyFont="1" applyFill="1" applyAlignment="1">
      <alignment horizontal="justify" vertical="center" wrapText="1"/>
    </xf>
    <xf numFmtId="0" fontId="2" fillId="2" borderId="0" xfId="0" applyFont="1" applyFill="1" applyAlignment="1">
      <alignment horizontal="left" vertical="center" indent="5"/>
    </xf>
    <xf numFmtId="0" fontId="1" fillId="2" borderId="0" xfId="0" applyFont="1" applyFill="1" applyAlignment="1">
      <alignment wrapText="1"/>
    </xf>
    <xf numFmtId="49" fontId="1" fillId="2" borderId="0" xfId="0" applyNumberFormat="1" applyFont="1" applyFill="1" applyAlignment="1" applyProtection="1">
      <alignment wrapText="1"/>
      <protection locked="0"/>
    </xf>
    <xf numFmtId="49" fontId="21" fillId="2" borderId="0" xfId="0" applyNumberFormat="1" applyFont="1" applyFill="1" applyAlignment="1" applyProtection="1">
      <alignment vertical="center"/>
      <protection locked="0"/>
    </xf>
    <xf numFmtId="0" fontId="20" fillId="2" borderId="0" xfId="0" applyFont="1" applyFill="1"/>
    <xf numFmtId="49" fontId="1" fillId="2" borderId="0" xfId="0" applyNumberFormat="1" applyFont="1" applyFill="1" applyProtection="1">
      <protection locked="0"/>
    </xf>
    <xf numFmtId="0" fontId="6" fillId="2" borderId="0" xfId="0" applyFont="1" applyFill="1"/>
    <xf numFmtId="0" fontId="6" fillId="2" borderId="0" xfId="0" applyFont="1" applyFill="1" applyAlignment="1">
      <alignment wrapText="1"/>
    </xf>
    <xf numFmtId="0" fontId="21" fillId="2" borderId="0" xfId="0" applyFont="1" applyFill="1" applyAlignment="1">
      <alignment horizontal="left" vertical="center" wrapText="1"/>
    </xf>
    <xf numFmtId="0" fontId="21" fillId="2" borderId="0" xfId="0" applyFont="1" applyFill="1" applyAlignment="1">
      <alignment vertical="center" wrapText="1"/>
    </xf>
    <xf numFmtId="0" fontId="26" fillId="2" borderId="0" xfId="0" applyFont="1" applyFill="1"/>
    <xf numFmtId="0" fontId="25" fillId="2" borderId="0" xfId="0" applyFont="1" applyFill="1" applyAlignment="1">
      <alignment horizontal="left" vertical="center" shrinkToFit="1"/>
    </xf>
    <xf numFmtId="0" fontId="7" fillId="3" borderId="0" xfId="0" applyFont="1" applyFill="1"/>
    <xf numFmtId="0" fontId="3" fillId="3" borderId="13" xfId="0" applyFont="1" applyFill="1" applyBorder="1"/>
    <xf numFmtId="0" fontId="27" fillId="2" borderId="0" xfId="0" applyFont="1" applyFill="1" applyAlignment="1">
      <alignment horizontal="left"/>
    </xf>
    <xf numFmtId="0" fontId="27" fillId="2" borderId="0" xfId="0" applyFont="1" applyFill="1" applyAlignment="1">
      <alignment horizontal="left" vertical="center"/>
    </xf>
    <xf numFmtId="0" fontId="27" fillId="2" borderId="0" xfId="0" applyFont="1" applyFill="1" applyAlignment="1">
      <alignment vertical="center" wrapText="1"/>
    </xf>
    <xf numFmtId="0" fontId="27" fillId="2" borderId="0" xfId="0" applyFont="1" applyFill="1" applyAlignment="1">
      <alignment vertical="top" wrapText="1"/>
    </xf>
    <xf numFmtId="0" fontId="27" fillId="2" borderId="0" xfId="0" applyFont="1" applyFill="1" applyAlignment="1">
      <alignment horizontal="left" wrapText="1"/>
    </xf>
    <xf numFmtId="0" fontId="27" fillId="2" borderId="0" xfId="0" applyFont="1" applyFill="1" applyAlignment="1">
      <alignment horizontal="left" vertical="top"/>
    </xf>
    <xf numFmtId="0" fontId="28" fillId="2" borderId="0" xfId="0" applyFont="1" applyFill="1"/>
    <xf numFmtId="0" fontId="28" fillId="2" borderId="0" xfId="0" applyFont="1" applyFill="1" applyAlignment="1">
      <alignment wrapText="1"/>
    </xf>
    <xf numFmtId="49" fontId="28" fillId="2" borderId="0" xfId="0" applyNumberFormat="1" applyFont="1" applyFill="1" applyAlignment="1" applyProtection="1">
      <alignment wrapText="1"/>
      <protection locked="0"/>
    </xf>
    <xf numFmtId="0" fontId="29" fillId="2" borderId="0" xfId="0" applyFont="1" applyFill="1"/>
    <xf numFmtId="0" fontId="29" fillId="2" borderId="0" xfId="0" applyFont="1" applyFill="1" applyAlignment="1">
      <alignment wrapText="1"/>
    </xf>
    <xf numFmtId="49" fontId="29" fillId="2" borderId="0" xfId="0" applyNumberFormat="1" applyFont="1" applyFill="1" applyAlignment="1" applyProtection="1">
      <alignment wrapText="1"/>
      <protection locked="0"/>
    </xf>
    <xf numFmtId="0" fontId="29" fillId="2" borderId="0" xfId="0" applyFont="1" applyFill="1" applyAlignment="1">
      <alignment horizontal="left" vertical="center"/>
    </xf>
    <xf numFmtId="0" fontId="30" fillId="2" borderId="0" xfId="0" applyFont="1" applyFill="1"/>
    <xf numFmtId="0" fontId="4" fillId="2" borderId="1" xfId="0" applyFont="1" applyFill="1" applyBorder="1" applyAlignment="1">
      <alignment horizontal="left" vertical="center" wrapText="1"/>
    </xf>
    <xf numFmtId="0" fontId="31" fillId="7" borderId="1" xfId="0" applyFont="1" applyFill="1" applyBorder="1" applyAlignment="1" applyProtection="1">
      <alignment horizontal="left" vertical="top" wrapText="1"/>
      <protection locked="0"/>
    </xf>
    <xf numFmtId="0" fontId="31" fillId="7" borderId="1" xfId="0" applyFont="1" applyFill="1" applyBorder="1" applyAlignment="1" applyProtection="1">
      <alignment horizontal="right" vertical="top" wrapText="1"/>
      <protection locked="0"/>
    </xf>
    <xf numFmtId="0" fontId="31" fillId="7" borderId="1" xfId="0" applyFont="1" applyFill="1" applyBorder="1" applyAlignment="1" applyProtection="1">
      <alignment horizontal="left" vertical="center" wrapText="1"/>
      <protection locked="0"/>
    </xf>
    <xf numFmtId="0" fontId="31" fillId="7" borderId="1" xfId="0" applyFont="1" applyFill="1" applyBorder="1" applyAlignment="1" applyProtection="1">
      <alignment horizontal="justify" vertical="center" wrapText="1"/>
      <protection locked="0"/>
    </xf>
    <xf numFmtId="0" fontId="31" fillId="7" borderId="1" xfId="0" applyFont="1" applyFill="1" applyBorder="1" applyAlignment="1" applyProtection="1">
      <alignment horizontal="center" vertical="center" wrapText="1"/>
      <protection locked="0"/>
    </xf>
    <xf numFmtId="0" fontId="31" fillId="7" borderId="5" xfId="0" applyFont="1" applyFill="1" applyBorder="1" applyAlignment="1" applyProtection="1">
      <alignment horizontal="left" vertical="top" wrapText="1"/>
      <protection locked="0"/>
    </xf>
    <xf numFmtId="0" fontId="31" fillId="7" borderId="1" xfId="0" applyFont="1" applyFill="1" applyBorder="1" applyAlignment="1" applyProtection="1">
      <alignment vertical="center" wrapText="1"/>
      <protection locked="0"/>
    </xf>
    <xf numFmtId="0" fontId="31" fillId="7" borderId="1" xfId="0" applyFont="1" applyFill="1" applyBorder="1" applyAlignment="1" applyProtection="1">
      <alignment horizontal="left" vertical="center"/>
      <protection locked="0"/>
    </xf>
    <xf numFmtId="0" fontId="31" fillId="7" borderId="1" xfId="0" applyFont="1" applyFill="1" applyBorder="1" applyAlignment="1" applyProtection="1">
      <alignment horizontal="right" vertical="center" wrapText="1"/>
      <protection locked="0"/>
    </xf>
    <xf numFmtId="0" fontId="31" fillId="7" borderId="1" xfId="0" applyFont="1" applyFill="1" applyBorder="1" applyAlignment="1" applyProtection="1">
      <alignment horizontal="right" vertical="center"/>
      <protection locked="0"/>
    </xf>
    <xf numFmtId="0" fontId="0" fillId="7" borderId="1" xfId="0" applyFill="1" applyBorder="1"/>
    <xf numFmtId="0" fontId="32" fillId="2" borderId="0" xfId="0" applyFont="1" applyFill="1"/>
    <xf numFmtId="0" fontId="0" fillId="0" borderId="1" xfId="0" applyBorder="1"/>
    <xf numFmtId="0" fontId="0" fillId="8" borderId="1" xfId="0" applyFill="1" applyBorder="1"/>
    <xf numFmtId="0" fontId="3" fillId="3" borderId="0" xfId="0" applyFont="1" applyFill="1" applyAlignment="1">
      <alignment horizontal="left"/>
    </xf>
    <xf numFmtId="0" fontId="23" fillId="3" borderId="0" xfId="1" applyFont="1" applyFill="1" applyBorder="1" applyAlignment="1">
      <alignment horizontal="left" wrapText="1" indent="1"/>
    </xf>
    <xf numFmtId="0" fontId="23" fillId="3" borderId="14" xfId="1" applyFont="1" applyFill="1" applyBorder="1" applyAlignment="1">
      <alignment horizontal="left" wrapText="1" indent="1"/>
    </xf>
    <xf numFmtId="0" fontId="3" fillId="3" borderId="13" xfId="0" applyFont="1" applyFill="1" applyBorder="1" applyAlignment="1">
      <alignment horizontal="left" indent="1"/>
    </xf>
    <xf numFmtId="0" fontId="3" fillId="3" borderId="0" xfId="0" applyFont="1" applyFill="1" applyAlignment="1">
      <alignment horizontal="left" indent="1"/>
    </xf>
    <xf numFmtId="0" fontId="3" fillId="3" borderId="14" xfId="0" applyFont="1" applyFill="1" applyBorder="1" applyAlignment="1">
      <alignment horizontal="left" indent="1"/>
    </xf>
    <xf numFmtId="0" fontId="3" fillId="3" borderId="13" xfId="0" applyFont="1" applyFill="1" applyBorder="1" applyAlignment="1">
      <alignment horizontal="left"/>
    </xf>
    <xf numFmtId="0" fontId="33" fillId="2" borderId="0" xfId="1" applyFont="1" applyFill="1" applyAlignment="1" applyProtection="1">
      <alignment horizontal="center" vertical="center"/>
    </xf>
    <xf numFmtId="0" fontId="34" fillId="9" borderId="0" xfId="0" applyFont="1" applyFill="1" applyAlignment="1">
      <alignment horizontal="center" vertical="center"/>
    </xf>
    <xf numFmtId="164" fontId="1" fillId="2" borderId="0" xfId="0" applyNumberFormat="1" applyFont="1" applyFill="1"/>
    <xf numFmtId="14" fontId="1" fillId="2" borderId="0" xfId="0" applyNumberFormat="1" applyFont="1" applyFill="1"/>
    <xf numFmtId="14" fontId="31" fillId="7" borderId="1" xfId="0" applyNumberFormat="1" applyFont="1" applyFill="1" applyBorder="1" applyAlignment="1" applyProtection="1">
      <alignment horizontal="left" vertical="center" wrapText="1"/>
      <protection locked="0"/>
    </xf>
    <xf numFmtId="0" fontId="35" fillId="7" borderId="1" xfId="0"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5" fillId="7" borderId="1" xfId="0" applyFont="1" applyFill="1" applyBorder="1" applyAlignment="1">
      <alignment horizontal="center" vertical="center" wrapText="1"/>
    </xf>
    <xf numFmtId="0" fontId="7" fillId="3" borderId="0" xfId="0" applyFont="1" applyFill="1" applyAlignment="1">
      <alignment horizontal="left"/>
    </xf>
    <xf numFmtId="0" fontId="37" fillId="2" borderId="0" xfId="0" applyFont="1" applyFill="1"/>
    <xf numFmtId="0" fontId="38" fillId="2" borderId="0" xfId="0" applyFont="1" applyFill="1" applyAlignment="1">
      <alignment horizontal="left" indent="1"/>
    </xf>
    <xf numFmtId="0" fontId="40" fillId="3" borderId="12" xfId="0" applyFont="1" applyFill="1" applyBorder="1"/>
    <xf numFmtId="0" fontId="1" fillId="3" borderId="14" xfId="0" applyFont="1" applyFill="1" applyBorder="1" applyAlignment="1">
      <alignment horizontal="center" vertical="center"/>
    </xf>
    <xf numFmtId="0" fontId="2" fillId="3" borderId="14" xfId="0" applyFont="1" applyFill="1" applyBorder="1" applyAlignment="1">
      <alignment horizontal="center" vertical="center"/>
    </xf>
    <xf numFmtId="0" fontId="6" fillId="7" borderId="1" xfId="0" applyFont="1" applyFill="1" applyBorder="1" applyAlignment="1" applyProtection="1">
      <alignment horizontal="left" vertical="center"/>
      <protection locked="0"/>
    </xf>
    <xf numFmtId="2" fontId="1" fillId="2" borderId="0" xfId="0" applyNumberFormat="1" applyFont="1" applyFill="1"/>
    <xf numFmtId="14" fontId="31" fillId="7" borderId="1" xfId="0" applyNumberFormat="1" applyFont="1" applyFill="1" applyBorder="1" applyAlignment="1" applyProtection="1">
      <alignment horizontal="left" vertical="top" wrapText="1"/>
      <protection locked="0"/>
    </xf>
    <xf numFmtId="165" fontId="31" fillId="7" borderId="1" xfId="0" applyNumberFormat="1" applyFont="1" applyFill="1" applyBorder="1" applyAlignment="1" applyProtection="1">
      <alignment horizontal="left" vertical="top" wrapText="1"/>
      <protection locked="0"/>
    </xf>
    <xf numFmtId="0" fontId="2" fillId="2" borderId="1" xfId="0" applyFont="1" applyFill="1" applyBorder="1" applyAlignment="1">
      <alignment vertical="center" wrapText="1"/>
    </xf>
    <xf numFmtId="0" fontId="2" fillId="2" borderId="0" xfId="0" applyFont="1" applyFill="1" applyAlignment="1">
      <alignment horizontal="left" vertical="center" wrapText="1"/>
    </xf>
    <xf numFmtId="0" fontId="41" fillId="2" borderId="0" xfId="0" applyFont="1" applyFill="1" applyAlignment="1">
      <alignment horizontal="center" vertical="center"/>
    </xf>
    <xf numFmtId="0" fontId="31" fillId="7" borderId="1" xfId="0" applyFont="1" applyFill="1" applyBorder="1" applyAlignment="1" applyProtection="1">
      <alignment vertical="top" wrapText="1"/>
      <protection locked="0"/>
    </xf>
    <xf numFmtId="0" fontId="42" fillId="2" borderId="0" xfId="0" applyFont="1" applyFill="1" applyAlignment="1">
      <alignment horizontal="left" vertical="center" wrapText="1"/>
    </xf>
    <xf numFmtId="0" fontId="1" fillId="2" borderId="0" xfId="0" applyFont="1" applyFill="1" applyAlignment="1">
      <alignment vertical="top" wrapText="1"/>
    </xf>
    <xf numFmtId="0" fontId="44" fillId="2" borderId="0" xfId="0" applyFont="1" applyFill="1"/>
    <xf numFmtId="0" fontId="45" fillId="2" borderId="0" xfId="0" applyFont="1" applyFill="1" applyAlignment="1">
      <alignment horizontal="left" vertical="center" wrapText="1"/>
    </xf>
    <xf numFmtId="0" fontId="46" fillId="2" borderId="0" xfId="0" applyFont="1" applyFill="1"/>
    <xf numFmtId="0" fontId="44" fillId="2" borderId="0" xfId="0" applyFont="1" applyFill="1" applyAlignment="1">
      <alignment horizontal="left" vertical="center" wrapText="1"/>
    </xf>
    <xf numFmtId="0" fontId="48" fillId="2" borderId="0" xfId="0" applyFont="1" applyFill="1" applyAlignment="1">
      <alignment horizontal="right" vertical="center" wrapText="1"/>
    </xf>
    <xf numFmtId="14" fontId="31" fillId="7" borderId="1" xfId="0" applyNumberFormat="1" applyFont="1" applyFill="1" applyBorder="1" applyAlignment="1" applyProtection="1">
      <alignment vertical="top" wrapText="1"/>
      <protection locked="0"/>
    </xf>
    <xf numFmtId="0" fontId="44" fillId="2" borderId="0" xfId="0" applyFont="1" applyFill="1" applyAlignment="1">
      <alignment horizontal="justify" vertical="center" wrapText="1"/>
    </xf>
    <xf numFmtId="0" fontId="49" fillId="2" borderId="0" xfId="0" applyFont="1" applyFill="1"/>
    <xf numFmtId="0" fontId="31" fillId="7" borderId="3" xfId="0" applyFont="1" applyFill="1" applyBorder="1" applyAlignment="1" applyProtection="1">
      <alignment vertical="center" wrapText="1"/>
      <protection locked="0"/>
    </xf>
    <xf numFmtId="0" fontId="1" fillId="2" borderId="2" xfId="0" applyFont="1" applyFill="1" applyBorder="1" applyAlignment="1">
      <alignment horizontal="center" vertical="center"/>
    </xf>
    <xf numFmtId="0" fontId="1" fillId="2" borderId="15" xfId="0" applyFont="1" applyFill="1" applyBorder="1"/>
    <xf numFmtId="0" fontId="43" fillId="2" borderId="0" xfId="0" applyFont="1" applyFill="1"/>
    <xf numFmtId="0" fontId="50" fillId="2" borderId="0" xfId="0" applyFont="1" applyFill="1"/>
    <xf numFmtId="0" fontId="50" fillId="2" borderId="0" xfId="0" applyFont="1" applyFill="1" applyAlignment="1">
      <alignment horizontal="left" vertical="center" shrinkToFit="1"/>
    </xf>
    <xf numFmtId="0" fontId="47" fillId="2" borderId="1" xfId="0" applyFont="1" applyFill="1" applyBorder="1" applyAlignment="1">
      <alignment horizontal="center" vertical="center" wrapText="1"/>
    </xf>
    <xf numFmtId="0" fontId="31" fillId="7" borderId="1" xfId="0" applyFont="1" applyFill="1" applyBorder="1" applyAlignment="1" applyProtection="1">
      <alignment horizontal="center" vertical="top" wrapText="1"/>
      <protection locked="0"/>
    </xf>
    <xf numFmtId="0" fontId="28" fillId="2" borderId="1" xfId="0" applyFont="1" applyFill="1" applyBorder="1" applyAlignment="1">
      <alignment horizontal="center" vertical="center" wrapText="1"/>
    </xf>
    <xf numFmtId="0" fontId="51" fillId="0" borderId="1" xfId="0" applyFont="1" applyBorder="1" applyAlignment="1">
      <alignment horizontal="left" vertical="center" wrapText="1" indent="2"/>
    </xf>
    <xf numFmtId="0" fontId="51" fillId="2" borderId="1" xfId="0" applyFont="1" applyFill="1" applyBorder="1" applyAlignment="1">
      <alignment horizontal="left" vertical="center" wrapText="1" indent="2"/>
    </xf>
    <xf numFmtId="0" fontId="28" fillId="2" borderId="1"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54" fillId="2" borderId="0" xfId="0" applyFont="1" applyFill="1" applyAlignment="1">
      <alignment horizontal="right" vertical="center" wrapText="1"/>
    </xf>
    <xf numFmtId="0" fontId="54" fillId="2" borderId="0" xfId="0" applyFont="1" applyFill="1" applyAlignment="1">
      <alignment horizontal="justify" vertical="center" wrapText="1"/>
    </xf>
    <xf numFmtId="0" fontId="32" fillId="2" borderId="1" xfId="0" applyFont="1" applyFill="1" applyBorder="1" applyAlignment="1">
      <alignment horizontal="center" vertical="center" wrapText="1"/>
    </xf>
    <xf numFmtId="0" fontId="32" fillId="2" borderId="1"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56" fillId="0" borderId="1" xfId="0" applyFont="1" applyBorder="1" applyAlignment="1">
      <alignment horizontal="center" vertical="center" wrapText="1"/>
    </xf>
    <xf numFmtId="0" fontId="47" fillId="0" borderId="1" xfId="0" applyFont="1" applyBorder="1" applyAlignment="1">
      <alignment vertical="center" textRotation="90" wrapText="1"/>
    </xf>
    <xf numFmtId="0" fontId="47" fillId="0" borderId="1" xfId="0" applyFont="1" applyBorder="1" applyAlignment="1">
      <alignment horizontal="center" vertical="center" textRotation="90" wrapText="1"/>
    </xf>
    <xf numFmtId="0" fontId="4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56" fillId="2" borderId="1" xfId="0" applyFont="1" applyFill="1" applyBorder="1" applyAlignment="1">
      <alignment horizontal="center" vertical="center" wrapText="1"/>
    </xf>
    <xf numFmtId="0" fontId="28" fillId="2" borderId="0" xfId="0" applyFont="1" applyFill="1" applyAlignment="1">
      <alignment horizontal="right" vertical="center" wrapText="1"/>
    </xf>
    <xf numFmtId="0" fontId="32" fillId="2" borderId="3" xfId="0" applyFont="1" applyFill="1" applyBorder="1" applyAlignment="1">
      <alignment horizontal="center" vertical="center" wrapText="1"/>
    </xf>
    <xf numFmtId="0" fontId="28" fillId="2" borderId="1" xfId="0" applyFont="1" applyFill="1" applyBorder="1" applyAlignment="1">
      <alignment horizontal="center" vertical="center"/>
    </xf>
    <xf numFmtId="0" fontId="58" fillId="2" borderId="0" xfId="0" applyFont="1" applyFill="1"/>
    <xf numFmtId="0" fontId="47" fillId="2" borderId="3" xfId="0" applyFont="1" applyFill="1" applyBorder="1" applyAlignment="1">
      <alignment horizontal="center" vertical="center" wrapText="1"/>
    </xf>
    <xf numFmtId="0" fontId="24" fillId="7" borderId="1" xfId="0" applyFont="1" applyFill="1" applyBorder="1" applyAlignment="1" applyProtection="1">
      <alignment horizontal="left" vertical="center" wrapText="1"/>
      <protection locked="0"/>
    </xf>
    <xf numFmtId="14" fontId="24" fillId="7" borderId="1" xfId="0" applyNumberFormat="1" applyFont="1" applyFill="1" applyBorder="1" applyAlignment="1" applyProtection="1">
      <alignment horizontal="left" vertical="center" wrapText="1"/>
      <protection locked="0"/>
    </xf>
    <xf numFmtId="0" fontId="24" fillId="7" borderId="1" xfId="0" applyFont="1" applyFill="1" applyBorder="1" applyAlignment="1" applyProtection="1">
      <alignment vertical="center" wrapText="1"/>
      <protection locked="0"/>
    </xf>
    <xf numFmtId="0" fontId="32" fillId="2" borderId="0" xfId="0" applyFont="1" applyFill="1" applyAlignment="1">
      <alignment vertical="center" wrapText="1"/>
    </xf>
    <xf numFmtId="0" fontId="28" fillId="0" borderId="1" xfId="0" applyFont="1" applyBorder="1" applyAlignment="1">
      <alignment horizontal="left" vertical="center" wrapText="1"/>
    </xf>
    <xf numFmtId="0" fontId="56" fillId="2" borderId="2" xfId="0" applyFont="1" applyFill="1" applyBorder="1" applyAlignment="1">
      <alignment horizontal="center" vertical="center"/>
    </xf>
    <xf numFmtId="0" fontId="28" fillId="2" borderId="0" xfId="0" applyFont="1" applyFill="1" applyAlignment="1">
      <alignment horizontal="justify" vertical="center" wrapText="1"/>
    </xf>
    <xf numFmtId="0" fontId="62" fillId="7" borderId="1" xfId="0" applyFont="1" applyFill="1" applyBorder="1" applyAlignment="1" applyProtection="1">
      <alignment horizontal="center" vertical="center"/>
      <protection locked="0"/>
    </xf>
    <xf numFmtId="0" fontId="51" fillId="0" borderId="0" xfId="0" applyFont="1" applyAlignment="1">
      <alignment horizontal="left" vertical="center" wrapText="1"/>
    </xf>
    <xf numFmtId="0" fontId="56" fillId="2" borderId="2" xfId="0" applyFont="1" applyFill="1" applyBorder="1" applyAlignment="1">
      <alignment horizontal="center" vertical="center" wrapText="1"/>
    </xf>
    <xf numFmtId="0" fontId="28" fillId="2" borderId="1" xfId="0" applyFont="1" applyFill="1" applyBorder="1" applyAlignment="1">
      <alignment horizontal="right" vertical="center" wrapText="1"/>
    </xf>
    <xf numFmtId="0" fontId="47" fillId="2" borderId="1" xfId="0" applyFont="1" applyFill="1" applyBorder="1" applyAlignment="1">
      <alignment vertical="center" wrapText="1"/>
    </xf>
    <xf numFmtId="0" fontId="28" fillId="0" borderId="2" xfId="0" applyFont="1" applyBorder="1" applyAlignment="1">
      <alignment horizontal="left" vertical="center" wrapText="1"/>
    </xf>
    <xf numFmtId="0" fontId="24" fillId="7" borderId="1" xfId="0" applyFont="1" applyFill="1" applyBorder="1" applyAlignment="1" applyProtection="1">
      <alignment horizontal="left" vertical="top" wrapText="1"/>
      <protection locked="0"/>
    </xf>
    <xf numFmtId="0" fontId="62" fillId="7" borderId="1" xfId="0" applyFont="1" applyFill="1" applyBorder="1" applyProtection="1">
      <protection locked="0"/>
    </xf>
    <xf numFmtId="0" fontId="62" fillId="7" borderId="5" xfId="0" applyFont="1" applyFill="1" applyBorder="1" applyAlignment="1" applyProtection="1">
      <alignment horizontal="center" vertical="center"/>
      <protection locked="0"/>
    </xf>
    <xf numFmtId="0" fontId="24" fillId="7" borderId="1" xfId="0" applyFont="1" applyFill="1" applyBorder="1" applyAlignment="1" applyProtection="1">
      <alignment horizontal="center" vertical="center" wrapText="1"/>
      <protection locked="0"/>
    </xf>
    <xf numFmtId="0" fontId="24" fillId="7" borderId="1" xfId="0" applyFont="1" applyFill="1" applyBorder="1" applyAlignment="1" applyProtection="1">
      <alignment horizontal="left" vertical="top"/>
      <protection locked="0"/>
    </xf>
    <xf numFmtId="0" fontId="31" fillId="7" borderId="1" xfId="0" applyFont="1" applyFill="1" applyBorder="1" applyProtection="1">
      <protection locked="0"/>
    </xf>
    <xf numFmtId="0" fontId="31" fillId="7" borderId="3" xfId="0" applyFont="1" applyFill="1" applyBorder="1" applyAlignment="1" applyProtection="1">
      <alignment horizontal="left" vertical="center" wrapText="1"/>
      <protection locked="0"/>
    </xf>
    <xf numFmtId="0" fontId="31" fillId="7" borderId="5" xfId="0" applyFont="1" applyFill="1" applyBorder="1" applyAlignment="1" applyProtection="1">
      <alignment horizontal="left" vertical="center" wrapText="1"/>
      <protection locked="0"/>
    </xf>
    <xf numFmtId="0" fontId="31" fillId="7" borderId="3" xfId="0" applyFont="1" applyFill="1" applyBorder="1" applyAlignment="1" applyProtection="1">
      <alignment horizontal="left" vertical="center"/>
      <protection locked="0"/>
    </xf>
    <xf numFmtId="0" fontId="31" fillId="7" borderId="4" xfId="0" applyFont="1" applyFill="1" applyBorder="1" applyAlignment="1" applyProtection="1">
      <alignment horizontal="left" vertical="center"/>
      <protection locked="0"/>
    </xf>
    <xf numFmtId="0" fontId="31" fillId="7" borderId="5" xfId="0" applyFont="1" applyFill="1" applyBorder="1" applyAlignment="1" applyProtection="1">
      <alignment horizontal="left" vertical="center"/>
      <protection locked="0"/>
    </xf>
    <xf numFmtId="0" fontId="31" fillId="7" borderId="3" xfId="0" applyFont="1" applyFill="1" applyBorder="1" applyAlignment="1" applyProtection="1">
      <alignment horizontal="left"/>
      <protection locked="0"/>
    </xf>
    <xf numFmtId="0" fontId="31" fillId="7" borderId="5" xfId="0" applyFont="1" applyFill="1" applyBorder="1" applyAlignment="1" applyProtection="1">
      <alignment horizontal="left"/>
      <protection locked="0"/>
    </xf>
    <xf numFmtId="14" fontId="31" fillId="7" borderId="1" xfId="0" applyNumberFormat="1" applyFont="1" applyFill="1" applyBorder="1" applyAlignment="1" applyProtection="1">
      <alignment vertical="center" wrapText="1"/>
      <protection locked="0"/>
    </xf>
    <xf numFmtId="0" fontId="31" fillId="7" borderId="1" xfId="0" applyFont="1" applyFill="1" applyBorder="1" applyAlignment="1" applyProtection="1">
      <alignment horizontal="left" vertical="top" wrapText="1"/>
      <protection locked="0"/>
    </xf>
    <xf numFmtId="0" fontId="28" fillId="2" borderId="1" xfId="0" applyFont="1" applyFill="1" applyBorder="1" applyAlignment="1">
      <alignment horizontal="center" vertical="center" wrapText="1"/>
    </xf>
    <xf numFmtId="0" fontId="31" fillId="7" borderId="1" xfId="0" applyNumberFormat="1" applyFont="1" applyFill="1" applyBorder="1" applyAlignment="1" applyProtection="1">
      <alignment horizontal="left" vertical="center" wrapText="1"/>
      <protection locked="0"/>
    </xf>
    <xf numFmtId="0" fontId="31" fillId="7" borderId="5" xfId="0" applyFont="1" applyFill="1" applyBorder="1" applyAlignment="1" applyProtection="1">
      <alignment horizontal="left" vertical="top" wrapText="1"/>
      <protection locked="0"/>
    </xf>
    <xf numFmtId="0" fontId="31" fillId="7" borderId="1" xfId="0" applyFont="1" applyFill="1" applyBorder="1" applyAlignment="1" applyProtection="1">
      <alignment horizontal="left" vertical="top" wrapText="1"/>
      <protection locked="0"/>
    </xf>
    <xf numFmtId="0" fontId="31" fillId="7" borderId="5" xfId="0" applyNumberFormat="1" applyFont="1" applyFill="1" applyBorder="1" applyAlignment="1" applyProtection="1">
      <alignment horizontal="left" vertical="top" wrapText="1"/>
      <protection locked="0"/>
    </xf>
    <xf numFmtId="0" fontId="31" fillId="7" borderId="1" xfId="0" applyFont="1" applyFill="1" applyBorder="1" applyAlignment="1" applyProtection="1">
      <alignment horizontal="left" vertical="center" wrapText="1"/>
      <protection locked="0"/>
    </xf>
    <xf numFmtId="0" fontId="31" fillId="7" borderId="3" xfId="0" applyFont="1" applyFill="1" applyBorder="1" applyAlignment="1" applyProtection="1">
      <alignment horizontal="left" vertical="top" wrapText="1"/>
      <protection locked="0"/>
    </xf>
    <xf numFmtId="0" fontId="31" fillId="7" borderId="1" xfId="0" applyFont="1" applyFill="1" applyBorder="1" applyAlignment="1" applyProtection="1">
      <alignment horizontal="left" vertical="top" wrapText="1"/>
      <protection locked="0"/>
    </xf>
    <xf numFmtId="0" fontId="31" fillId="7" borderId="1" xfId="0" applyFont="1" applyFill="1" applyBorder="1" applyAlignment="1" applyProtection="1">
      <alignment horizontal="center" vertical="top" wrapText="1"/>
      <protection locked="0"/>
    </xf>
    <xf numFmtId="9" fontId="31" fillId="7" borderId="1" xfId="0" applyNumberFormat="1" applyFont="1" applyFill="1" applyBorder="1" applyAlignment="1" applyProtection="1">
      <alignment horizontal="right" vertical="top"/>
      <protection locked="0"/>
    </xf>
    <xf numFmtId="2" fontId="31" fillId="7" borderId="1" xfId="0" applyNumberFormat="1" applyFont="1" applyFill="1" applyBorder="1" applyAlignment="1" applyProtection="1">
      <alignment horizontal="left" vertical="top" wrapText="1"/>
      <protection locked="0"/>
    </xf>
    <xf numFmtId="0" fontId="37" fillId="2" borderId="0" xfId="0" applyFont="1" applyFill="1" applyAlignment="1">
      <alignment horizontal="left" vertical="center" wrapText="1"/>
    </xf>
    <xf numFmtId="0" fontId="7" fillId="3" borderId="0" xfId="0" applyFont="1" applyFill="1" applyAlignment="1">
      <alignment horizontal="left"/>
    </xf>
    <xf numFmtId="0" fontId="39" fillId="0" borderId="0" xfId="0" applyFont="1"/>
    <xf numFmtId="0" fontId="15" fillId="6" borderId="16" xfId="0" applyFont="1" applyFill="1" applyBorder="1" applyAlignment="1">
      <alignment horizontal="left" vertical="center" wrapText="1"/>
    </xf>
    <xf numFmtId="0" fontId="15" fillId="6" borderId="0" xfId="0" applyFont="1" applyFill="1" applyAlignment="1">
      <alignment horizontal="left" vertical="center" wrapText="1"/>
    </xf>
    <xf numFmtId="0" fontId="31" fillId="7" borderId="3" xfId="0" applyFont="1" applyFill="1" applyBorder="1" applyAlignment="1" applyProtection="1">
      <alignment horizontal="left" vertical="top" wrapText="1"/>
      <protection locked="0"/>
    </xf>
    <xf numFmtId="0" fontId="31" fillId="7" borderId="4" xfId="0" applyFont="1" applyFill="1" applyBorder="1" applyAlignment="1" applyProtection="1">
      <alignment horizontal="left" vertical="top" wrapText="1"/>
      <protection locked="0"/>
    </xf>
    <xf numFmtId="0" fontId="31" fillId="7" borderId="5" xfId="0" applyFont="1" applyFill="1" applyBorder="1" applyAlignment="1" applyProtection="1">
      <alignment horizontal="left" vertical="top" wrapText="1"/>
      <protection locked="0"/>
    </xf>
    <xf numFmtId="0" fontId="2" fillId="2" borderId="0" xfId="0" applyFont="1" applyFill="1" applyAlignment="1">
      <alignment horizontal="left" wrapText="1"/>
    </xf>
    <xf numFmtId="0" fontId="6" fillId="2" borderId="0" xfId="0" applyFont="1" applyFill="1" applyAlignment="1">
      <alignment horizontal="center"/>
    </xf>
    <xf numFmtId="0" fontId="6" fillId="2" borderId="15" xfId="0" applyFont="1" applyFill="1" applyBorder="1" applyAlignment="1">
      <alignment horizontal="left"/>
    </xf>
    <xf numFmtId="0" fontId="6" fillId="2" borderId="11" xfId="0" applyFont="1" applyFill="1" applyBorder="1" applyAlignment="1">
      <alignment horizontal="center"/>
    </xf>
    <xf numFmtId="0" fontId="6" fillId="2" borderId="0" xfId="0" applyFont="1" applyFill="1" applyAlignment="1">
      <alignment horizontal="left" wrapText="1"/>
    </xf>
    <xf numFmtId="0" fontId="6" fillId="2" borderId="14" xfId="0" applyFont="1" applyFill="1" applyBorder="1" applyAlignment="1">
      <alignment horizontal="left" wrapText="1"/>
    </xf>
    <xf numFmtId="0" fontId="31" fillId="7" borderId="3" xfId="0" applyFont="1" applyFill="1" applyBorder="1" applyAlignment="1" applyProtection="1">
      <alignment horizontal="right" vertical="top" wrapText="1"/>
      <protection locked="0"/>
    </xf>
    <xf numFmtId="0" fontId="31" fillId="7" borderId="4" xfId="0" applyFont="1" applyFill="1" applyBorder="1" applyAlignment="1" applyProtection="1">
      <alignment horizontal="right" vertical="top" wrapText="1"/>
      <protection locked="0"/>
    </xf>
    <xf numFmtId="0" fontId="31" fillId="7" borderId="5" xfId="0" applyFont="1" applyFill="1" applyBorder="1" applyAlignment="1" applyProtection="1">
      <alignment horizontal="right" vertical="top" wrapText="1"/>
      <protection locked="0"/>
    </xf>
    <xf numFmtId="0" fontId="6" fillId="7" borderId="3" xfId="0" applyFont="1" applyFill="1" applyBorder="1" applyAlignment="1" applyProtection="1">
      <alignment horizontal="left" wrapText="1"/>
      <protection locked="0"/>
    </xf>
    <xf numFmtId="0" fontId="6" fillId="7" borderId="4" xfId="0" applyFont="1" applyFill="1" applyBorder="1" applyAlignment="1" applyProtection="1">
      <alignment horizontal="left" wrapText="1"/>
      <protection locked="0"/>
    </xf>
    <xf numFmtId="0" fontId="6" fillId="7" borderId="5" xfId="0" applyFont="1" applyFill="1" applyBorder="1" applyAlignment="1" applyProtection="1">
      <alignment horizontal="left" wrapText="1"/>
      <protection locked="0"/>
    </xf>
    <xf numFmtId="0" fontId="6" fillId="2" borderId="0" xfId="0" applyFont="1" applyFill="1" applyAlignment="1">
      <alignment horizontal="left" vertical="center" wrapText="1"/>
    </xf>
    <xf numFmtId="0" fontId="7" fillId="3" borderId="14" xfId="0" applyFont="1" applyFill="1" applyBorder="1" applyAlignment="1">
      <alignment horizontal="left"/>
    </xf>
    <xf numFmtId="0" fontId="36" fillId="3" borderId="13" xfId="0" applyFont="1" applyFill="1" applyBorder="1" applyAlignment="1">
      <alignment horizontal="left"/>
    </xf>
    <xf numFmtId="0" fontId="36" fillId="3" borderId="0" xfId="0" applyFont="1" applyFill="1" applyAlignment="1">
      <alignment horizontal="left"/>
    </xf>
    <xf numFmtId="0" fontId="47" fillId="2" borderId="0" xfId="0" applyFont="1" applyFill="1" applyAlignment="1">
      <alignment horizontal="left" vertical="top" wrapText="1"/>
    </xf>
    <xf numFmtId="0" fontId="28" fillId="2" borderId="3"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31" fillId="7" borderId="3" xfId="0" applyFont="1" applyFill="1" applyBorder="1" applyAlignment="1" applyProtection="1">
      <alignment horizontal="center" vertical="top" wrapText="1"/>
      <protection locked="0"/>
    </xf>
    <xf numFmtId="0" fontId="31" fillId="7" borderId="4" xfId="0" applyFont="1" applyFill="1" applyBorder="1" applyAlignment="1" applyProtection="1">
      <alignment horizontal="center" vertical="top" wrapText="1"/>
      <protection locked="0"/>
    </xf>
    <xf numFmtId="0" fontId="1" fillId="2" borderId="15" xfId="0" applyFont="1" applyFill="1" applyBorder="1" applyAlignment="1">
      <alignment horizontal="center"/>
    </xf>
    <xf numFmtId="0" fontId="1" fillId="2" borderId="9" xfId="0" applyFont="1" applyFill="1" applyBorder="1" applyAlignment="1">
      <alignment horizont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51" fillId="2" borderId="3" xfId="0" applyFont="1" applyFill="1" applyBorder="1" applyAlignment="1">
      <alignment horizontal="left" vertical="center" wrapText="1"/>
    </xf>
    <xf numFmtId="0" fontId="51" fillId="2" borderId="4" xfId="0" applyFont="1" applyFill="1" applyBorder="1" applyAlignment="1">
      <alignment horizontal="left" vertical="center" wrapText="1"/>
    </xf>
    <xf numFmtId="0" fontId="51" fillId="2" borderId="5" xfId="0" applyFont="1" applyFill="1" applyBorder="1" applyAlignment="1">
      <alignment horizontal="left" vertical="center" wrapText="1"/>
    </xf>
    <xf numFmtId="0" fontId="51" fillId="0" borderId="3" xfId="0" applyFont="1" applyBorder="1" applyAlignment="1">
      <alignment horizontal="left" vertical="center" wrapText="1"/>
    </xf>
    <xf numFmtId="0" fontId="51" fillId="0" borderId="4" xfId="0" applyFont="1" applyBorder="1" applyAlignment="1">
      <alignment horizontal="left" vertical="center" wrapText="1"/>
    </xf>
    <xf numFmtId="0" fontId="51" fillId="0" borderId="5" xfId="0" applyFont="1" applyBorder="1" applyAlignment="1">
      <alignment horizontal="lef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3" fillId="2" borderId="0" xfId="0" applyFont="1" applyFill="1" applyAlignment="1">
      <alignment horizontal="left"/>
    </xf>
    <xf numFmtId="0" fontId="1" fillId="2" borderId="11" xfId="0" applyFont="1" applyFill="1" applyBorder="1" applyAlignment="1">
      <alignment horizontal="left" vertical="center" wrapText="1"/>
    </xf>
    <xf numFmtId="0" fontId="28" fillId="2" borderId="0" xfId="0" applyFont="1" applyFill="1" applyAlignment="1">
      <alignment horizontal="left" vertical="center" wrapText="1"/>
    </xf>
    <xf numFmtId="0" fontId="11" fillId="2" borderId="0" xfId="0" applyFont="1" applyFill="1" applyAlignment="1">
      <alignment horizontal="left" vertical="center"/>
    </xf>
    <xf numFmtId="0" fontId="12" fillId="2" borderId="0" xfId="0" applyFont="1" applyFill="1" applyAlignment="1">
      <alignment horizontal="left" vertical="center"/>
    </xf>
    <xf numFmtId="0" fontId="2" fillId="2" borderId="11" xfId="0" applyFont="1" applyFill="1" applyBorder="1" applyAlignment="1" applyProtection="1">
      <alignment horizontal="justify" vertical="center" wrapText="1" readingOrder="1"/>
      <protection locked="0"/>
    </xf>
    <xf numFmtId="0" fontId="11" fillId="2" borderId="0" xfId="0" applyFont="1" applyFill="1" applyAlignment="1">
      <alignment horizontal="center" vertical="center" wrapText="1"/>
    </xf>
    <xf numFmtId="0" fontId="14" fillId="6" borderId="16" xfId="0" applyFont="1" applyFill="1" applyBorder="1" applyAlignment="1">
      <alignment horizontal="center" vertical="center" wrapText="1"/>
    </xf>
    <xf numFmtId="0" fontId="14" fillId="6" borderId="0" xfId="0" applyFont="1" applyFill="1" applyAlignment="1">
      <alignment horizontal="center" vertical="center" wrapText="1"/>
    </xf>
    <xf numFmtId="0" fontId="16" fillId="2" borderId="0" xfId="0" applyFont="1" applyFill="1" applyAlignment="1">
      <alignment horizontal="left" vertical="center"/>
    </xf>
    <xf numFmtId="0" fontId="1" fillId="2" borderId="0" xfId="0" applyFont="1" applyFill="1" applyAlignment="1">
      <alignment horizontal="left" vertical="top"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6" fillId="2" borderId="0" xfId="0" applyFont="1" applyFill="1" applyAlignment="1">
      <alignment horizontal="left" vertical="center" wrapText="1"/>
    </xf>
    <xf numFmtId="0" fontId="3" fillId="2" borderId="0" xfId="0" applyFont="1" applyFill="1" applyAlignment="1">
      <alignment horizontal="left" wrapText="1"/>
    </xf>
    <xf numFmtId="0" fontId="3" fillId="0" borderId="1" xfId="0" applyFont="1" applyBorder="1" applyAlignment="1">
      <alignment horizontal="center" vertical="center" wrapText="1"/>
    </xf>
    <xf numFmtId="0" fontId="2" fillId="2" borderId="0" xfId="0" applyFont="1" applyFill="1" applyAlignment="1">
      <alignment wrapText="1"/>
    </xf>
    <xf numFmtId="0" fontId="28" fillId="2" borderId="0" xfId="0" applyFont="1" applyFill="1" applyAlignment="1">
      <alignment horizontal="left" vertical="top" wrapText="1"/>
    </xf>
    <xf numFmtId="0" fontId="3" fillId="2" borderId="1"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Alignment="1">
      <alignment horizontal="center" vertical="center" wrapText="1"/>
    </xf>
    <xf numFmtId="0" fontId="24" fillId="7" borderId="3" xfId="0" applyFont="1" applyFill="1" applyBorder="1" applyAlignment="1" applyProtection="1">
      <alignment horizontal="left" vertical="top" wrapText="1"/>
      <protection locked="0"/>
    </xf>
    <xf numFmtId="0" fontId="24" fillId="7" borderId="4" xfId="0" applyFont="1" applyFill="1" applyBorder="1" applyAlignment="1" applyProtection="1">
      <alignment horizontal="left" vertical="top" wrapText="1"/>
      <protection locked="0"/>
    </xf>
    <xf numFmtId="0" fontId="24" fillId="7" borderId="5" xfId="0" applyFont="1" applyFill="1" applyBorder="1" applyAlignment="1" applyProtection="1">
      <alignment horizontal="left" vertical="top" wrapText="1"/>
      <protection locked="0"/>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8" fillId="2" borderId="3" xfId="0" applyFont="1" applyFill="1" applyBorder="1" applyAlignment="1">
      <alignment horizontal="left" vertical="center" wrapText="1"/>
    </xf>
    <xf numFmtId="0" fontId="28" fillId="2" borderId="4" xfId="0" applyFont="1" applyFill="1" applyBorder="1" applyAlignment="1">
      <alignment horizontal="left" vertical="center" wrapText="1"/>
    </xf>
    <xf numFmtId="0" fontId="28" fillId="2" borderId="5" xfId="0" applyFont="1" applyFill="1" applyBorder="1" applyAlignment="1">
      <alignment horizontal="left" vertical="center" wrapText="1"/>
    </xf>
    <xf numFmtId="0" fontId="51" fillId="2" borderId="1" xfId="0" applyFont="1" applyFill="1" applyBorder="1" applyAlignment="1">
      <alignment horizontal="left" vertical="center" wrapText="1"/>
    </xf>
    <xf numFmtId="0" fontId="35" fillId="7" borderId="3" xfId="0" applyFont="1" applyFill="1" applyBorder="1" applyAlignment="1" applyProtection="1">
      <alignment horizontal="center" vertical="center" wrapText="1"/>
      <protection locked="0"/>
    </xf>
    <xf numFmtId="0" fontId="35" fillId="7" borderId="4" xfId="0" applyFont="1" applyFill="1" applyBorder="1" applyAlignment="1" applyProtection="1">
      <alignment horizontal="center" vertical="center" wrapText="1"/>
      <protection locked="0"/>
    </xf>
    <xf numFmtId="0" fontId="35" fillId="7" borderId="5" xfId="0" applyFont="1" applyFill="1" applyBorder="1" applyAlignment="1" applyProtection="1">
      <alignment horizontal="center" vertical="center" wrapText="1"/>
      <protection locked="0"/>
    </xf>
    <xf numFmtId="0" fontId="1" fillId="2" borderId="15" xfId="0" applyFont="1" applyFill="1" applyBorder="1" applyAlignment="1">
      <alignment horizontal="left" vertical="center" wrapText="1"/>
    </xf>
    <xf numFmtId="0" fontId="1" fillId="2" borderId="0" xfId="0" applyFont="1" applyFill="1" applyAlignment="1">
      <alignment horizontal="center" vertical="center"/>
    </xf>
    <xf numFmtId="0" fontId="1" fillId="2" borderId="0" xfId="0" applyFont="1" applyFill="1" applyAlignment="1">
      <alignment horizontal="center"/>
    </xf>
    <xf numFmtId="0" fontId="1" fillId="2" borderId="1" xfId="0" applyFont="1" applyFill="1" applyBorder="1" applyAlignment="1">
      <alignment horizontal="center" vertical="center" wrapText="1"/>
    </xf>
    <xf numFmtId="0" fontId="31" fillId="7" borderId="1" xfId="0" applyFont="1" applyFill="1" applyBorder="1" applyAlignment="1" applyProtection="1">
      <alignment horizontal="left" vertical="top" wrapText="1"/>
      <protection locked="0"/>
    </xf>
    <xf numFmtId="0" fontId="1" fillId="2" borderId="1" xfId="0" applyFont="1" applyFill="1" applyBorder="1" applyAlignment="1">
      <alignment horizontal="left" vertical="center" wrapText="1"/>
    </xf>
    <xf numFmtId="0" fontId="28" fillId="2" borderId="1"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51" fillId="2" borderId="0" xfId="0" applyFont="1" applyFill="1" applyAlignment="1">
      <alignment horizontal="left" vertical="center" wrapText="1"/>
    </xf>
    <xf numFmtId="0" fontId="24" fillId="7" borderId="1" xfId="0" applyFont="1" applyFill="1" applyBorder="1" applyAlignment="1" applyProtection="1">
      <alignment horizontal="left" vertical="top" wrapText="1"/>
      <protection locked="0"/>
    </xf>
    <xf numFmtId="0" fontId="31" fillId="7" borderId="1" xfId="0" applyFont="1" applyFill="1" applyBorder="1" applyAlignment="1" applyProtection="1">
      <alignment horizontal="right" vertical="top" wrapText="1"/>
      <protection locked="0"/>
    </xf>
    <xf numFmtId="0" fontId="1" fillId="2" borderId="1" xfId="0" applyFont="1" applyFill="1" applyBorder="1" applyAlignment="1">
      <alignment horizontal="left" wrapText="1"/>
    </xf>
    <xf numFmtId="14" fontId="31" fillId="7" borderId="1" xfId="0" applyNumberFormat="1"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64" fillId="6" borderId="16" xfId="0" applyFont="1" applyFill="1" applyBorder="1" applyAlignment="1">
      <alignment horizontal="center" vertical="center" wrapText="1"/>
    </xf>
    <xf numFmtId="0" fontId="64" fillId="6" borderId="0" xfId="0" applyFont="1" applyFill="1" applyAlignment="1">
      <alignment horizontal="center" vertical="center" wrapText="1"/>
    </xf>
    <xf numFmtId="0" fontId="28" fillId="2" borderId="0" xfId="0" applyFont="1" applyFill="1" applyAlignment="1">
      <alignment horizontal="left" wrapText="1"/>
    </xf>
    <xf numFmtId="0" fontId="1" fillId="2" borderId="0" xfId="0" applyFont="1" applyFill="1" applyAlignment="1">
      <alignment horizontal="left" vertical="center"/>
    </xf>
    <xf numFmtId="0" fontId="62" fillId="7" borderId="3" xfId="0" applyFont="1" applyFill="1" applyBorder="1" applyAlignment="1" applyProtection="1">
      <alignment horizontal="center" vertical="center"/>
      <protection locked="0"/>
    </xf>
    <xf numFmtId="0" fontId="62" fillId="7" borderId="5" xfId="0" applyFont="1" applyFill="1" applyBorder="1" applyAlignment="1" applyProtection="1">
      <alignment horizontal="center" vertical="center"/>
      <protection locked="0"/>
    </xf>
    <xf numFmtId="0" fontId="62" fillId="7" borderId="1" xfId="0" applyFont="1" applyFill="1" applyBorder="1" applyAlignment="1" applyProtection="1">
      <alignment horizontal="center" vertical="center"/>
      <protection locked="0"/>
    </xf>
    <xf numFmtId="0" fontId="24" fillId="7" borderId="3" xfId="0" applyFont="1" applyFill="1" applyBorder="1" applyAlignment="1" applyProtection="1">
      <alignment horizontal="left" vertical="center" wrapText="1"/>
      <protection locked="0"/>
    </xf>
    <xf numFmtId="0" fontId="24" fillId="7" borderId="4" xfId="0" applyFont="1" applyFill="1" applyBorder="1" applyAlignment="1" applyProtection="1">
      <alignment horizontal="left" vertical="center" wrapText="1"/>
      <protection locked="0"/>
    </xf>
    <xf numFmtId="0" fontId="24" fillId="7" borderId="5" xfId="0" applyFont="1" applyFill="1" applyBorder="1" applyAlignment="1" applyProtection="1">
      <alignment horizontal="left" vertical="center" wrapText="1"/>
      <protection locked="0"/>
    </xf>
    <xf numFmtId="0" fontId="28" fillId="2" borderId="0" xfId="0" applyFont="1" applyFill="1" applyAlignment="1">
      <alignment horizontal="left" vertical="center"/>
    </xf>
    <xf numFmtId="0" fontId="47" fillId="2" borderId="0" xfId="0" applyFont="1" applyFill="1" applyAlignment="1">
      <alignment horizontal="left" vertical="center" wrapText="1"/>
    </xf>
    <xf numFmtId="0" fontId="47" fillId="2" borderId="0" xfId="0" applyFont="1" applyFill="1" applyAlignment="1">
      <alignment horizontal="left" vertical="center"/>
    </xf>
    <xf numFmtId="0" fontId="47" fillId="0" borderId="1" xfId="0" applyFont="1" applyBorder="1" applyAlignment="1">
      <alignment horizontal="center" vertical="center" wrapText="1"/>
    </xf>
    <xf numFmtId="0" fontId="47" fillId="0" borderId="1" xfId="0" applyFont="1" applyBorder="1" applyAlignment="1">
      <alignment horizontal="center" vertical="center" textRotation="90" wrapText="1"/>
    </xf>
    <xf numFmtId="0" fontId="47" fillId="0" borderId="1" xfId="0" applyFont="1" applyBorder="1" applyAlignment="1">
      <alignment vertical="center" textRotation="90" wrapText="1"/>
    </xf>
    <xf numFmtId="0" fontId="35" fillId="7" borderId="3" xfId="0" applyFont="1" applyFill="1" applyBorder="1" applyAlignment="1" applyProtection="1">
      <alignment horizontal="center" vertical="center"/>
      <protection locked="0"/>
    </xf>
    <xf numFmtId="0" fontId="35" fillId="7" borderId="5" xfId="0" applyFont="1" applyFill="1" applyBorder="1" applyAlignment="1" applyProtection="1">
      <alignment horizontal="center" vertical="center"/>
      <protection locked="0"/>
    </xf>
    <xf numFmtId="0" fontId="28" fillId="0" borderId="1" xfId="0" applyFont="1" applyBorder="1" applyAlignment="1">
      <alignment horizontal="center" vertical="center" wrapText="1"/>
    </xf>
    <xf numFmtId="0" fontId="28" fillId="2" borderId="1" xfId="0" applyFont="1" applyFill="1" applyBorder="1" applyAlignment="1">
      <alignment vertical="center" wrapText="1"/>
    </xf>
    <xf numFmtId="0" fontId="35" fillId="7" borderId="4" xfId="0" applyFont="1" applyFill="1" applyBorder="1" applyAlignment="1" applyProtection="1">
      <alignment horizontal="center" vertical="center"/>
      <protection locked="0"/>
    </xf>
    <xf numFmtId="0" fontId="1" fillId="2" borderId="1"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35" fillId="7" borderId="10" xfId="0" applyFont="1" applyFill="1" applyBorder="1" applyAlignment="1" applyProtection="1">
      <alignment horizontal="center" vertical="center"/>
      <protection locked="0"/>
    </xf>
    <xf numFmtId="0" fontId="35" fillId="7" borderId="11" xfId="0" applyFont="1" applyFill="1" applyBorder="1" applyAlignment="1" applyProtection="1">
      <alignment horizontal="center" vertical="center"/>
      <protection locked="0"/>
    </xf>
    <xf numFmtId="0" fontId="35" fillId="7" borderId="12" xfId="0" applyFont="1" applyFill="1" applyBorder="1" applyAlignment="1" applyProtection="1">
      <alignment horizontal="center" vertical="center"/>
      <protection locked="0"/>
    </xf>
    <xf numFmtId="0" fontId="32" fillId="2" borderId="1" xfId="0" applyFont="1" applyFill="1" applyBorder="1" applyAlignment="1">
      <alignment horizontal="left" vertical="center" wrapText="1"/>
    </xf>
    <xf numFmtId="0" fontId="31" fillId="7" borderId="3" xfId="0" applyFont="1" applyFill="1" applyBorder="1" applyAlignment="1" applyProtection="1">
      <alignment horizontal="left" vertical="center"/>
      <protection locked="0"/>
    </xf>
    <xf numFmtId="0" fontId="31" fillId="7" borderId="4" xfId="0" applyFont="1" applyFill="1" applyBorder="1" applyAlignment="1" applyProtection="1">
      <alignment horizontal="left" vertical="center"/>
      <protection locked="0"/>
    </xf>
    <xf numFmtId="0" fontId="31" fillId="7" borderId="5" xfId="0" applyFont="1" applyFill="1" applyBorder="1" applyAlignment="1" applyProtection="1">
      <alignment horizontal="left" vertical="center"/>
      <protection locked="0"/>
    </xf>
    <xf numFmtId="0" fontId="58" fillId="0" borderId="1" xfId="0" applyFont="1" applyBorder="1" applyAlignment="1">
      <alignment horizontal="left" vertical="center" wrapText="1"/>
    </xf>
    <xf numFmtId="0" fontId="28" fillId="2" borderId="14" xfId="0" applyFont="1" applyFill="1" applyBorder="1" applyAlignment="1">
      <alignment horizontal="left" vertical="center" wrapText="1"/>
    </xf>
    <xf numFmtId="0" fontId="28" fillId="2" borderId="0" xfId="0" applyFont="1" applyFill="1" applyAlignment="1">
      <alignment horizontal="left"/>
    </xf>
    <xf numFmtId="0" fontId="28" fillId="2" borderId="14" xfId="0" applyFont="1" applyFill="1" applyBorder="1" applyAlignment="1">
      <alignment horizontal="left"/>
    </xf>
    <xf numFmtId="0" fontId="24" fillId="7" borderId="1" xfId="0" applyFont="1" applyFill="1" applyBorder="1" applyAlignment="1" applyProtection="1">
      <alignment horizontal="center" vertical="center" wrapText="1"/>
      <protection locked="0"/>
    </xf>
    <xf numFmtId="0" fontId="24" fillId="7" borderId="3" xfId="0" applyFont="1" applyFill="1" applyBorder="1" applyAlignment="1" applyProtection="1">
      <alignment horizontal="center" vertical="center" wrapText="1"/>
      <protection locked="0"/>
    </xf>
    <xf numFmtId="0" fontId="24" fillId="7" borderId="4" xfId="0" applyFont="1" applyFill="1" applyBorder="1" applyAlignment="1" applyProtection="1">
      <alignment horizontal="center" vertical="center" wrapText="1"/>
      <protection locked="0"/>
    </xf>
    <xf numFmtId="0" fontId="24" fillId="7" borderId="5" xfId="0" applyFont="1" applyFill="1" applyBorder="1" applyAlignment="1" applyProtection="1">
      <alignment horizontal="center" vertical="center" wrapText="1"/>
      <protection locked="0"/>
    </xf>
    <xf numFmtId="0" fontId="28" fillId="0" borderId="0" xfId="0" applyFont="1" applyAlignment="1">
      <alignment horizontal="left" vertical="center" wrapText="1"/>
    </xf>
    <xf numFmtId="0" fontId="31" fillId="7" borderId="5" xfId="0" applyFont="1" applyFill="1" applyBorder="1" applyAlignment="1" applyProtection="1">
      <alignment horizontal="center" vertical="top" wrapText="1"/>
      <protection locked="0"/>
    </xf>
    <xf numFmtId="0" fontId="4" fillId="2" borderId="1" xfId="0" applyFont="1" applyFill="1" applyBorder="1" applyAlignment="1">
      <alignment horizontal="left" vertical="center" wrapText="1"/>
    </xf>
    <xf numFmtId="0" fontId="1" fillId="2" borderId="1" xfId="0" applyFont="1" applyFill="1" applyBorder="1" applyAlignment="1">
      <alignment horizontal="center" vertical="center" textRotation="90" wrapText="1"/>
    </xf>
    <xf numFmtId="0" fontId="28"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1" fillId="7" borderId="1" xfId="0" applyFont="1" applyFill="1" applyBorder="1" applyAlignment="1" applyProtection="1">
      <alignment horizontal="center" vertical="center" wrapText="1"/>
      <protection locked="0"/>
    </xf>
    <xf numFmtId="0" fontId="62" fillId="0" borderId="5" xfId="0" applyFont="1" applyBorder="1" applyAlignment="1">
      <alignment horizontal="left" vertical="center" wrapText="1"/>
    </xf>
    <xf numFmtId="0" fontId="28" fillId="0" borderId="0" xfId="0" applyFont="1" applyAlignment="1">
      <alignment horizontal="left" wrapText="1"/>
    </xf>
    <xf numFmtId="0" fontId="28" fillId="2" borderId="5" xfId="0" applyFont="1" applyFill="1" applyBorder="1" applyAlignment="1">
      <alignment horizontal="center" vertical="center" wrapText="1"/>
    </xf>
    <xf numFmtId="0" fontId="28" fillId="0" borderId="11" xfId="0" applyFont="1" applyBorder="1" applyAlignment="1">
      <alignment horizontal="left" vertical="center" wrapText="1"/>
    </xf>
    <xf numFmtId="0" fontId="31" fillId="7" borderId="3" xfId="0" applyFont="1" applyFill="1" applyBorder="1" applyAlignment="1" applyProtection="1">
      <alignment horizontal="center"/>
      <protection locked="0"/>
    </xf>
    <xf numFmtId="0" fontId="31" fillId="7" borderId="4" xfId="0" applyFont="1" applyFill="1" applyBorder="1" applyAlignment="1" applyProtection="1">
      <alignment horizontal="center"/>
      <protection locked="0"/>
    </xf>
    <xf numFmtId="0" fontId="31" fillId="7" borderId="5" xfId="0" applyFont="1" applyFill="1" applyBorder="1" applyAlignment="1" applyProtection="1">
      <alignment horizontal="center"/>
      <protection locked="0"/>
    </xf>
    <xf numFmtId="0" fontId="1" fillId="2" borderId="14" xfId="0" applyFont="1" applyFill="1" applyBorder="1" applyAlignment="1">
      <alignment horizontal="left" vertical="center" wrapText="1"/>
    </xf>
    <xf numFmtId="0" fontId="2" fillId="2" borderId="0" xfId="0" applyFont="1" applyFill="1" applyAlignment="1">
      <alignment horizontal="left" vertical="center" wrapText="1"/>
    </xf>
    <xf numFmtId="0" fontId="28" fillId="0" borderId="0" xfId="0" applyFont="1" applyAlignment="1">
      <alignment horizontal="left" vertical="center"/>
    </xf>
    <xf numFmtId="0" fontId="47" fillId="2" borderId="1"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5" fillId="5" borderId="0" xfId="0" applyFont="1" applyFill="1" applyAlignment="1">
      <alignment horizontal="center" vertical="center" wrapText="1"/>
    </xf>
    <xf numFmtId="0" fontId="51" fillId="0" borderId="1" xfId="0"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47" fillId="0" borderId="0" xfId="0" applyFont="1" applyAlignment="1">
      <alignment horizontal="left" vertical="center" wrapText="1"/>
    </xf>
    <xf numFmtId="0" fontId="47" fillId="2" borderId="2" xfId="0" applyFont="1" applyFill="1" applyBorder="1" applyAlignment="1">
      <alignment horizontal="center" vertical="center" wrapText="1"/>
    </xf>
    <xf numFmtId="0" fontId="47" fillId="2" borderId="7" xfId="0" applyFont="1" applyFill="1" applyBorder="1" applyAlignment="1">
      <alignment horizontal="center" vertical="center" wrapText="1"/>
    </xf>
    <xf numFmtId="0" fontId="47" fillId="0" borderId="11" xfId="0" applyFont="1" applyBorder="1" applyAlignment="1">
      <alignment horizontal="left" wrapText="1"/>
    </xf>
    <xf numFmtId="0" fontId="47" fillId="0" borderId="0" xfId="0" applyFont="1" applyAlignment="1">
      <alignment horizontal="left" wrapText="1"/>
    </xf>
    <xf numFmtId="0" fontId="1" fillId="2" borderId="13" xfId="0" applyFont="1" applyFill="1" applyBorder="1" applyAlignment="1">
      <alignment horizontal="center"/>
    </xf>
    <xf numFmtId="0" fontId="28" fillId="7" borderId="3" xfId="0" applyFont="1" applyFill="1" applyBorder="1" applyAlignment="1" applyProtection="1">
      <alignment horizontal="center" vertical="center" wrapText="1"/>
      <protection locked="0"/>
    </xf>
    <xf numFmtId="0" fontId="28" fillId="7" borderId="5" xfId="0" applyFont="1" applyFill="1" applyBorder="1" applyAlignment="1" applyProtection="1">
      <alignment horizontal="center" vertical="center" wrapText="1"/>
      <protection locked="0"/>
    </xf>
    <xf numFmtId="0" fontId="28" fillId="2" borderId="3" xfId="0" applyFont="1" applyFill="1" applyBorder="1" applyAlignment="1">
      <alignment horizontal="center" vertical="center"/>
    </xf>
    <xf numFmtId="0" fontId="28" fillId="2" borderId="5" xfId="0" applyFont="1" applyFill="1" applyBorder="1" applyAlignment="1">
      <alignment horizontal="center" vertical="center"/>
    </xf>
    <xf numFmtId="0" fontId="56" fillId="0" borderId="0" xfId="0" applyFont="1" applyAlignment="1">
      <alignment horizontal="left"/>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31" fillId="7" borderId="3" xfId="0" applyFont="1" applyFill="1" applyBorder="1" applyAlignment="1" applyProtection="1">
      <alignment horizontal="left" vertical="center" wrapText="1"/>
      <protection locked="0"/>
    </xf>
    <xf numFmtId="0" fontId="31" fillId="7" borderId="5" xfId="0" applyFont="1" applyFill="1" applyBorder="1" applyAlignment="1" applyProtection="1">
      <alignment horizontal="left" vertical="center" wrapText="1"/>
      <protection locked="0"/>
    </xf>
    <xf numFmtId="0" fontId="28" fillId="2" borderId="11" xfId="0" applyFont="1" applyFill="1" applyBorder="1" applyAlignment="1">
      <alignment horizontal="left" wrapText="1"/>
    </xf>
    <xf numFmtId="0" fontId="1" fillId="2" borderId="14"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8" fillId="2" borderId="2" xfId="0" applyFont="1" applyFill="1" applyBorder="1" applyAlignment="1">
      <alignment horizontal="center" vertical="center"/>
    </xf>
    <xf numFmtId="0" fontId="28" fillId="2" borderId="6" xfId="0" applyFont="1" applyFill="1" applyBorder="1" applyAlignment="1">
      <alignment horizontal="center" vertical="center"/>
    </xf>
    <xf numFmtId="0" fontId="28" fillId="2" borderId="7" xfId="0" applyFont="1" applyFill="1" applyBorder="1" applyAlignment="1">
      <alignment horizontal="center" vertical="center"/>
    </xf>
    <xf numFmtId="0" fontId="28" fillId="2" borderId="1" xfId="0" applyFont="1" applyFill="1" applyBorder="1" applyAlignment="1">
      <alignment horizontal="left"/>
    </xf>
    <xf numFmtId="0" fontId="28" fillId="2" borderId="10" xfId="0" applyFont="1" applyFill="1" applyBorder="1" applyAlignment="1">
      <alignment horizontal="center" vertical="center"/>
    </xf>
    <xf numFmtId="0" fontId="28" fillId="2" borderId="13" xfId="0" applyFont="1" applyFill="1" applyBorder="1" applyAlignment="1">
      <alignment horizontal="center" vertical="center"/>
    </xf>
    <xf numFmtId="0" fontId="28" fillId="2" borderId="8" xfId="0" applyFont="1" applyFill="1" applyBorder="1" applyAlignment="1">
      <alignment horizontal="center" vertical="center"/>
    </xf>
    <xf numFmtId="0" fontId="28" fillId="0" borderId="1" xfId="0" applyFont="1" applyBorder="1" applyAlignment="1">
      <alignment horizontal="left" vertical="center" wrapText="1"/>
    </xf>
    <xf numFmtId="0" fontId="2" fillId="7" borderId="3" xfId="0" applyFont="1" applyFill="1" applyBorder="1" applyAlignment="1" applyProtection="1">
      <alignment horizontal="left" vertical="top" wrapText="1"/>
      <protection locked="0"/>
    </xf>
    <xf numFmtId="0" fontId="2" fillId="7" borderId="4" xfId="0" applyFont="1" applyFill="1" applyBorder="1" applyAlignment="1" applyProtection="1">
      <alignment horizontal="left" vertical="top" wrapText="1"/>
      <protection locked="0"/>
    </xf>
    <xf numFmtId="0" fontId="2" fillId="7" borderId="5" xfId="0" applyFont="1" applyFill="1" applyBorder="1" applyAlignment="1" applyProtection="1">
      <alignment horizontal="left" vertical="top" wrapText="1"/>
      <protection locked="0"/>
    </xf>
    <xf numFmtId="0" fontId="31" fillId="7" borderId="3" xfId="0" applyFont="1" applyFill="1" applyBorder="1" applyAlignment="1" applyProtection="1">
      <alignment horizontal="left"/>
      <protection locked="0"/>
    </xf>
    <xf numFmtId="0" fontId="31" fillId="7" borderId="5" xfId="0" applyFont="1" applyFill="1" applyBorder="1" applyAlignment="1" applyProtection="1">
      <alignment horizontal="left"/>
      <protection locked="0"/>
    </xf>
    <xf numFmtId="0" fontId="52" fillId="2" borderId="11" xfId="0" applyFont="1" applyFill="1" applyBorder="1" applyAlignment="1">
      <alignment horizontal="left" vertical="center"/>
    </xf>
    <xf numFmtId="0" fontId="28" fillId="0" borderId="15" xfId="0" applyFont="1" applyBorder="1" applyAlignment="1">
      <alignment horizontal="left" vertical="center" wrapText="1"/>
    </xf>
    <xf numFmtId="0" fontId="47" fillId="2" borderId="3" xfId="0" applyFont="1" applyFill="1" applyBorder="1" applyAlignment="1">
      <alignment horizontal="center" vertical="center" wrapText="1"/>
    </xf>
    <xf numFmtId="0" fontId="47" fillId="2" borderId="4" xfId="0" applyFont="1" applyFill="1" applyBorder="1" applyAlignment="1">
      <alignment horizontal="center" vertical="center" wrapText="1"/>
    </xf>
    <xf numFmtId="0" fontId="47" fillId="2" borderId="5"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32" fillId="2" borderId="3"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62" fillId="7" borderId="3" xfId="0" applyFont="1" applyFill="1" applyBorder="1" applyAlignment="1" applyProtection="1">
      <alignment horizontal="center" vertical="center" wrapText="1"/>
      <protection locked="0"/>
    </xf>
    <xf numFmtId="0" fontId="62" fillId="7" borderId="5" xfId="0" applyFont="1" applyFill="1" applyBorder="1" applyAlignment="1" applyProtection="1">
      <alignment horizontal="center" vertical="center" wrapText="1"/>
      <protection locked="0"/>
    </xf>
    <xf numFmtId="0" fontId="32" fillId="2" borderId="1"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10"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8" xfId="0" applyFont="1" applyFill="1" applyBorder="1" applyAlignment="1">
      <alignment horizontal="center"/>
    </xf>
    <xf numFmtId="0" fontId="31" fillId="7" borderId="3" xfId="0" applyFont="1" applyFill="1" applyBorder="1" applyAlignment="1" applyProtection="1">
      <alignment horizontal="right" vertical="center"/>
      <protection locked="0"/>
    </xf>
    <xf numFmtId="0" fontId="31" fillId="7" borderId="4" xfId="0" applyFont="1" applyFill="1" applyBorder="1" applyAlignment="1" applyProtection="1">
      <alignment horizontal="right" vertical="center"/>
      <protection locked="0"/>
    </xf>
    <xf numFmtId="0" fontId="31" fillId="7" borderId="5" xfId="0" applyFont="1" applyFill="1" applyBorder="1" applyAlignment="1" applyProtection="1">
      <alignment horizontal="right" vertical="center"/>
      <protection locked="0"/>
    </xf>
    <xf numFmtId="14" fontId="31" fillId="7" borderId="1" xfId="0" applyNumberFormat="1" applyFont="1" applyFill="1" applyBorder="1" applyAlignment="1" applyProtection="1">
      <alignment horizontal="left" vertical="center" wrapText="1"/>
      <protection locked="0"/>
    </xf>
    <xf numFmtId="0" fontId="31" fillId="7" borderId="1" xfId="0" applyFont="1" applyFill="1" applyBorder="1" applyAlignment="1" applyProtection="1">
      <alignment horizontal="left" vertical="center" wrapText="1"/>
      <protection locked="0"/>
    </xf>
    <xf numFmtId="0" fontId="1" fillId="2" borderId="11"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31" fillId="7" borderId="3" xfId="0" applyFont="1" applyFill="1" applyBorder="1" applyAlignment="1" applyProtection="1">
      <alignment horizontal="center" vertical="center"/>
      <protection locked="0"/>
    </xf>
    <xf numFmtId="0" fontId="31" fillId="7" borderId="4" xfId="0" applyFont="1" applyFill="1" applyBorder="1" applyAlignment="1" applyProtection="1">
      <alignment horizontal="center" vertical="center"/>
      <protection locked="0"/>
    </xf>
    <xf numFmtId="0" fontId="31" fillId="7" borderId="5" xfId="0" applyFont="1" applyFill="1" applyBorder="1" applyAlignment="1" applyProtection="1">
      <alignment horizontal="center" vertical="center"/>
      <protection locked="0"/>
    </xf>
    <xf numFmtId="0" fontId="31" fillId="7" borderId="3" xfId="0" applyNumberFormat="1" applyFont="1" applyFill="1" applyBorder="1" applyAlignment="1" applyProtection="1">
      <alignment horizontal="right" vertical="center"/>
      <protection locked="0"/>
    </xf>
    <xf numFmtId="0" fontId="31" fillId="7" borderId="4" xfId="0" applyNumberFormat="1" applyFont="1" applyFill="1" applyBorder="1" applyAlignment="1" applyProtection="1">
      <alignment horizontal="right" vertical="center"/>
      <protection locked="0"/>
    </xf>
    <xf numFmtId="0" fontId="31" fillId="7" borderId="5" xfId="0" applyNumberFormat="1" applyFont="1" applyFill="1" applyBorder="1" applyAlignment="1" applyProtection="1">
      <alignment horizontal="right" vertical="center"/>
      <protection locked="0"/>
    </xf>
    <xf numFmtId="0" fontId="1" fillId="2" borderId="11" xfId="0" applyFont="1" applyFill="1" applyBorder="1" applyAlignment="1">
      <alignment horizontal="left" vertical="center"/>
    </xf>
    <xf numFmtId="0" fontId="60" fillId="7" borderId="8" xfId="0" applyFont="1" applyFill="1" applyBorder="1" applyAlignment="1" applyProtection="1">
      <alignment horizontal="center" vertical="top" wrapText="1"/>
      <protection locked="0"/>
    </xf>
    <xf numFmtId="0" fontId="60" fillId="7" borderId="15" xfId="0" applyFont="1" applyFill="1" applyBorder="1" applyAlignment="1" applyProtection="1">
      <alignment horizontal="center" vertical="top" wrapText="1"/>
      <protection locked="0"/>
    </xf>
    <xf numFmtId="0" fontId="60" fillId="7" borderId="4" xfId="0" applyFont="1" applyFill="1" applyBorder="1" applyAlignment="1" applyProtection="1">
      <alignment horizontal="center" vertical="top" wrapText="1"/>
      <protection locked="0"/>
    </xf>
    <xf numFmtId="0" fontId="60" fillId="7" borderId="5" xfId="0" applyFont="1" applyFill="1" applyBorder="1" applyAlignment="1" applyProtection="1">
      <alignment horizontal="center" vertical="top" wrapText="1"/>
      <protection locked="0"/>
    </xf>
    <xf numFmtId="0" fontId="60" fillId="7" borderId="1" xfId="0" applyFont="1" applyFill="1" applyBorder="1" applyAlignment="1" applyProtection="1">
      <alignment horizontal="center" vertical="center"/>
      <protection locked="0"/>
    </xf>
    <xf numFmtId="0" fontId="31" fillId="7" borderId="1" xfId="0" applyFont="1" applyFill="1" applyBorder="1" applyAlignment="1" applyProtection="1">
      <alignment horizontal="left" vertical="center"/>
      <protection locked="0"/>
    </xf>
    <xf numFmtId="0" fontId="31" fillId="7" borderId="4" xfId="0" applyFont="1" applyFill="1" applyBorder="1" applyAlignment="1" applyProtection="1">
      <alignment horizontal="left" vertical="center" wrapText="1"/>
      <protection locked="0"/>
    </xf>
    <xf numFmtId="0" fontId="1" fillId="2" borderId="1" xfId="0" applyFont="1" applyFill="1" applyBorder="1" applyAlignment="1">
      <alignment horizontal="center"/>
    </xf>
    <xf numFmtId="0" fontId="2" fillId="2" borderId="11" xfId="0" applyFont="1" applyFill="1" applyBorder="1" applyAlignment="1">
      <alignment horizontal="left" vertical="center"/>
    </xf>
    <xf numFmtId="0" fontId="31" fillId="2" borderId="1" xfId="0" applyFont="1" applyFill="1" applyBorder="1" applyAlignment="1" applyProtection="1">
      <alignment horizontal="left" vertical="center" wrapText="1"/>
      <protection locked="0"/>
    </xf>
    <xf numFmtId="0" fontId="31" fillId="7" borderId="3" xfId="0" applyFont="1" applyFill="1" applyBorder="1" applyAlignment="1" applyProtection="1">
      <alignment horizontal="center" vertical="center" wrapText="1"/>
      <protection locked="0"/>
    </xf>
    <xf numFmtId="0" fontId="31" fillId="7" borderId="4" xfId="0" applyFont="1" applyFill="1" applyBorder="1" applyAlignment="1" applyProtection="1">
      <alignment horizontal="center" vertical="center" wrapText="1"/>
      <protection locked="0"/>
    </xf>
    <xf numFmtId="0" fontId="31" fillId="7" borderId="5" xfId="0" applyFont="1" applyFill="1" applyBorder="1" applyAlignment="1" applyProtection="1">
      <alignment horizontal="center" vertical="center" wrapText="1"/>
      <protection locked="0"/>
    </xf>
    <xf numFmtId="0" fontId="19" fillId="2" borderId="0" xfId="0" applyFont="1" applyFill="1" applyAlignment="1">
      <alignment horizontal="center" vertical="center"/>
    </xf>
    <xf numFmtId="0" fontId="0" fillId="2" borderId="0" xfId="0" applyFill="1" applyAlignment="1">
      <alignment horizontal="center" vertical="center"/>
    </xf>
    <xf numFmtId="0" fontId="5" fillId="2" borderId="11" xfId="0" applyFont="1" applyFill="1" applyBorder="1" applyAlignment="1">
      <alignment horizontal="center" vertical="center"/>
    </xf>
    <xf numFmtId="0" fontId="1" fillId="2" borderId="0" xfId="0" applyFont="1" applyFill="1" applyAlignment="1">
      <alignment horizontal="left" wrapText="1"/>
    </xf>
    <xf numFmtId="0" fontId="31" fillId="7" borderId="1" xfId="0" applyFont="1" applyFill="1" applyBorder="1" applyAlignment="1" applyProtection="1">
      <alignment horizontal="left"/>
      <protection locked="0"/>
    </xf>
    <xf numFmtId="0" fontId="31" fillId="7" borderId="10" xfId="0" applyFont="1" applyFill="1" applyBorder="1" applyAlignment="1" applyProtection="1">
      <alignment horizontal="left" vertical="center" wrapText="1"/>
      <protection locked="0"/>
    </xf>
    <xf numFmtId="0" fontId="31" fillId="7" borderId="11" xfId="0" applyFont="1" applyFill="1" applyBorder="1" applyAlignment="1" applyProtection="1">
      <alignment horizontal="left" vertical="center" wrapText="1"/>
      <protection locked="0"/>
    </xf>
    <xf numFmtId="0" fontId="0" fillId="2" borderId="13" xfId="0" applyFill="1" applyBorder="1" applyAlignment="1">
      <alignment horizontal="center"/>
    </xf>
    <xf numFmtId="0" fontId="0" fillId="2" borderId="0" xfId="0" applyFill="1" applyAlignment="1">
      <alignment horizontal="center"/>
    </xf>
    <xf numFmtId="0" fontId="19" fillId="2" borderId="11" xfId="0" applyFont="1" applyFill="1" applyBorder="1" applyAlignment="1">
      <alignment horizontal="left" vertical="center" wrapText="1"/>
    </xf>
    <xf numFmtId="0" fontId="57" fillId="0" borderId="0" xfId="0" applyFont="1" applyAlignment="1">
      <alignment horizontal="left" vertical="center" wrapText="1"/>
    </xf>
    <xf numFmtId="0" fontId="32" fillId="2" borderId="1" xfId="0" applyFont="1" applyFill="1" applyBorder="1" applyAlignment="1">
      <alignment horizontal="left" vertical="center" wrapText="1" indent="1"/>
    </xf>
    <xf numFmtId="0" fontId="9" fillId="2" borderId="0" xfId="0" applyFont="1" applyFill="1" applyAlignment="1">
      <alignment horizontal="center" vertical="center"/>
    </xf>
    <xf numFmtId="14" fontId="31" fillId="7" borderId="1" xfId="0" applyNumberFormat="1" applyFont="1" applyFill="1" applyBorder="1" applyAlignment="1" applyProtection="1">
      <alignment horizontal="left"/>
      <protection locked="0"/>
    </xf>
    <xf numFmtId="0" fontId="28" fillId="2" borderId="0" xfId="0" applyFont="1" applyFill="1" applyAlignment="1">
      <alignment horizontal="left" vertical="center" wrapText="1" indent="2"/>
    </xf>
    <xf numFmtId="0" fontId="58" fillId="2" borderId="13" xfId="0" applyFont="1" applyFill="1" applyBorder="1" applyAlignment="1">
      <alignment horizontal="center"/>
    </xf>
    <xf numFmtId="0" fontId="58" fillId="2" borderId="0" xfId="0" applyFont="1" applyFill="1" applyAlignment="1">
      <alignment horizontal="center"/>
    </xf>
    <xf numFmtId="0" fontId="24" fillId="7" borderId="1" xfId="0" applyFont="1" applyFill="1" applyBorder="1" applyAlignment="1" applyProtection="1">
      <alignment horizontal="left" vertical="top"/>
      <protection locked="0"/>
    </xf>
    <xf numFmtId="0" fontId="31" fillId="7" borderId="3" xfId="0" applyFont="1" applyFill="1" applyBorder="1" applyAlignment="1" applyProtection="1">
      <alignment horizontal="right" vertical="top"/>
      <protection locked="0"/>
    </xf>
    <xf numFmtId="0" fontId="31" fillId="7" borderId="5" xfId="0" applyFont="1" applyFill="1" applyBorder="1" applyAlignment="1" applyProtection="1">
      <alignment horizontal="right" vertical="top"/>
      <protection locked="0"/>
    </xf>
    <xf numFmtId="0" fontId="28" fillId="0" borderId="0" xfId="0" applyFont="1" applyAlignment="1">
      <alignment vertical="center" wrapText="1"/>
    </xf>
    <xf numFmtId="0" fontId="44" fillId="2" borderId="0" xfId="0" applyFont="1" applyFill="1" applyAlignment="1">
      <alignment horizontal="center"/>
    </xf>
    <xf numFmtId="166" fontId="31" fillId="7" borderId="3" xfId="0" applyNumberFormat="1" applyFont="1" applyFill="1" applyBorder="1" applyAlignment="1" applyProtection="1">
      <alignment horizontal="right" vertical="top"/>
      <protection locked="0"/>
    </xf>
    <xf numFmtId="166" fontId="31" fillId="7" borderId="4" xfId="0" applyNumberFormat="1" applyFont="1" applyFill="1" applyBorder="1" applyAlignment="1" applyProtection="1">
      <alignment horizontal="right" vertical="top"/>
      <protection locked="0"/>
    </xf>
    <xf numFmtId="166" fontId="31" fillId="7" borderId="5" xfId="0" applyNumberFormat="1" applyFont="1" applyFill="1" applyBorder="1" applyAlignment="1" applyProtection="1">
      <alignment horizontal="right" vertical="top"/>
      <protection locked="0"/>
    </xf>
    <xf numFmtId="0" fontId="1" fillId="2" borderId="0" xfId="0" applyFont="1" applyFill="1" applyAlignment="1">
      <alignment vertical="center" wrapText="1"/>
    </xf>
    <xf numFmtId="0" fontId="63" fillId="0" borderId="1" xfId="0" applyFont="1" applyBorder="1" applyAlignment="1">
      <alignment horizontal="left" vertical="center" wrapText="1"/>
    </xf>
    <xf numFmtId="4" fontId="31" fillId="7" borderId="3" xfId="0" applyNumberFormat="1" applyFont="1" applyFill="1" applyBorder="1" applyAlignment="1" applyProtection="1">
      <alignment horizontal="right" vertical="top"/>
      <protection locked="0"/>
    </xf>
    <xf numFmtId="4" fontId="31" fillId="7" borderId="4" xfId="0" applyNumberFormat="1" applyFont="1" applyFill="1" applyBorder="1" applyAlignment="1" applyProtection="1">
      <alignment horizontal="right" vertical="top"/>
      <protection locked="0"/>
    </xf>
    <xf numFmtId="4" fontId="31" fillId="7" borderId="5" xfId="0" applyNumberFormat="1" applyFont="1" applyFill="1" applyBorder="1" applyAlignment="1" applyProtection="1">
      <alignment horizontal="right" vertical="top"/>
      <protection locked="0"/>
    </xf>
    <xf numFmtId="0" fontId="13" fillId="2" borderId="0" xfId="0" applyFont="1" applyFill="1" applyAlignment="1">
      <alignment horizontal="center" vertical="center" wrapText="1"/>
    </xf>
    <xf numFmtId="0" fontId="31" fillId="7" borderId="1" xfId="0" applyFont="1" applyFill="1" applyBorder="1" applyAlignment="1" applyProtection="1">
      <alignment horizontal="left" vertical="top"/>
      <protection locked="0"/>
    </xf>
    <xf numFmtId="0" fontId="31" fillId="7" borderId="3" xfId="0" applyFont="1" applyFill="1" applyBorder="1" applyAlignment="1" applyProtection="1">
      <alignment horizontal="left" vertical="top"/>
      <protection locked="0"/>
    </xf>
    <xf numFmtId="0" fontId="31" fillId="7" borderId="5" xfId="0" applyFont="1" applyFill="1" applyBorder="1" applyAlignment="1" applyProtection="1">
      <alignment horizontal="left" vertical="top"/>
      <protection locked="0"/>
    </xf>
    <xf numFmtId="0" fontId="10" fillId="2" borderId="0" xfId="0" applyFont="1" applyFill="1" applyAlignment="1">
      <alignment horizontal="center" vertical="center" wrapText="1"/>
    </xf>
    <xf numFmtId="0" fontId="13" fillId="2" borderId="11" xfId="0" applyFont="1" applyFill="1" applyBorder="1" applyAlignment="1">
      <alignment horizontal="center" vertical="center" wrapText="1"/>
    </xf>
    <xf numFmtId="0" fontId="3" fillId="2" borderId="1" xfId="0" applyFont="1" applyFill="1" applyBorder="1" applyAlignment="1">
      <alignment horizontal="left" vertical="center" wrapText="1"/>
    </xf>
    <xf numFmtId="3" fontId="31" fillId="7" borderId="1" xfId="0" applyNumberFormat="1" applyFont="1" applyFill="1" applyBorder="1" applyAlignment="1" applyProtection="1">
      <alignment horizontal="right" vertical="top" wrapText="1"/>
      <protection locked="0"/>
    </xf>
    <xf numFmtId="3" fontId="31" fillId="7" borderId="3" xfId="0" applyNumberFormat="1" applyFont="1" applyFill="1" applyBorder="1" applyAlignment="1" applyProtection="1">
      <alignment horizontal="right" vertical="top" wrapText="1"/>
      <protection locked="0"/>
    </xf>
    <xf numFmtId="0" fontId="31" fillId="7" borderId="4" xfId="0" applyFont="1" applyFill="1" applyBorder="1" applyAlignment="1" applyProtection="1">
      <alignment horizontal="right" vertical="top"/>
      <protection locked="0"/>
    </xf>
    <xf numFmtId="0" fontId="31" fillId="7" borderId="1" xfId="0" applyFont="1" applyFill="1" applyBorder="1" applyAlignment="1" applyProtection="1">
      <alignment horizontal="right" vertical="top"/>
      <protection locked="0"/>
    </xf>
    <xf numFmtId="0" fontId="1" fillId="2" borderId="4" xfId="0" applyFont="1" applyFill="1" applyBorder="1" applyAlignment="1">
      <alignment horizontal="center" vertical="center"/>
    </xf>
    <xf numFmtId="0" fontId="0" fillId="2" borderId="11" xfId="0" applyFill="1" applyBorder="1" applyAlignment="1">
      <alignment horizontal="center"/>
    </xf>
    <xf numFmtId="0" fontId="1" fillId="2" borderId="14" xfId="0" applyFont="1" applyFill="1" applyBorder="1" applyAlignment="1">
      <alignment horizontal="left" vertical="center"/>
    </xf>
    <xf numFmtId="14" fontId="31" fillId="7" borderId="3" xfId="0" applyNumberFormat="1" applyFont="1" applyFill="1" applyBorder="1" applyAlignment="1" applyProtection="1">
      <alignment horizontal="center" vertical="top" wrapText="1"/>
      <protection locked="0"/>
    </xf>
    <xf numFmtId="14" fontId="31" fillId="7" borderId="5" xfId="0" applyNumberFormat="1" applyFont="1" applyFill="1" applyBorder="1" applyAlignment="1" applyProtection="1">
      <alignment horizontal="center" vertical="top" wrapText="1"/>
      <protection locked="0"/>
    </xf>
    <xf numFmtId="0" fontId="24" fillId="7" borderId="1" xfId="0" applyFont="1" applyFill="1" applyBorder="1" applyAlignment="1" applyProtection="1">
      <alignment horizontal="left" vertical="center" wrapText="1"/>
      <protection locked="0"/>
    </xf>
    <xf numFmtId="0" fontId="1" fillId="7" borderId="1" xfId="0" applyFont="1" applyFill="1" applyBorder="1" applyAlignment="1" applyProtection="1">
      <alignment horizontal="center"/>
      <protection locked="0"/>
    </xf>
    <xf numFmtId="0" fontId="11" fillId="2" borderId="0" xfId="0" applyFont="1" applyFill="1" applyAlignment="1">
      <alignment horizontal="center" vertical="center"/>
    </xf>
    <xf numFmtId="0" fontId="2" fillId="2" borderId="2" xfId="0" applyFont="1" applyFill="1" applyBorder="1" applyAlignment="1">
      <alignment horizontal="center" vertical="center" textRotation="90" wrapText="1"/>
    </xf>
    <xf numFmtId="0" fontId="2" fillId="2" borderId="7" xfId="0" applyFont="1" applyFill="1" applyBorder="1" applyAlignment="1">
      <alignment horizontal="center" vertical="center" textRotation="90" wrapText="1"/>
    </xf>
    <xf numFmtId="0" fontId="2" fillId="2" borderId="1" xfId="0" applyFont="1" applyFill="1" applyBorder="1" applyAlignment="1">
      <alignment vertical="center" textRotation="90" wrapText="1"/>
    </xf>
    <xf numFmtId="0" fontId="1" fillId="2" borderId="1" xfId="0" applyFont="1" applyFill="1" applyBorder="1" applyAlignment="1">
      <alignment vertical="center" textRotation="90" wrapText="1"/>
    </xf>
  </cellXfs>
  <cellStyles count="2">
    <cellStyle name="Hipervínculo" xfId="1" builtinId="8"/>
    <cellStyle name="Normal" xfId="0" builtinId="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15</xdr:col>
      <xdr:colOff>847725</xdr:colOff>
      <xdr:row>0</xdr:row>
      <xdr:rowOff>114301</xdr:rowOff>
    </xdr:from>
    <xdr:to>
      <xdr:col>17</xdr:col>
      <xdr:colOff>85725</xdr:colOff>
      <xdr:row>4</xdr:row>
      <xdr:rowOff>312707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87025" y="114301"/>
          <a:ext cx="1657350" cy="903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5</xdr:row>
      <xdr:rowOff>0</xdr:rowOff>
    </xdr:from>
    <xdr:to>
      <xdr:col>10</xdr:col>
      <xdr:colOff>242861</xdr:colOff>
      <xdr:row>24</xdr:row>
      <xdr:rowOff>114301</xdr:rowOff>
    </xdr:to>
    <xdr:pic>
      <xdr:nvPicPr>
        <xdr:cNvPr id="2" name="1 Imag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571500"/>
          <a:ext cx="7700936" cy="37338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352425</xdr:colOff>
      <xdr:row>3</xdr:row>
      <xdr:rowOff>35863</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
          <a:ext cx="1114425" cy="6073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447675</xdr:colOff>
      <xdr:row>29</xdr:row>
      <xdr:rowOff>0</xdr:rowOff>
    </xdr:from>
    <xdr:to>
      <xdr:col>3</xdr:col>
      <xdr:colOff>571500</xdr:colOff>
      <xdr:row>29</xdr:row>
      <xdr:rowOff>133350</xdr:rowOff>
    </xdr:to>
    <xdr:sp macro="" textlink="">
      <xdr:nvSpPr>
        <xdr:cNvPr id="17411" name="Rectangle 3">
          <a:extLst>
            <a:ext uri="{FF2B5EF4-FFF2-40B4-BE49-F238E27FC236}">
              <a16:creationId xmlns:a16="http://schemas.microsoft.com/office/drawing/2014/main" id="{00000000-0008-0000-1000-000003440000}"/>
            </a:ext>
          </a:extLst>
        </xdr:cNvPr>
        <xdr:cNvSpPr>
          <a:spLocks noChangeArrowheads="1"/>
        </xdr:cNvSpPr>
      </xdr:nvSpPr>
      <xdr:spPr bwMode="auto">
        <a:xfrm>
          <a:off x="447675" y="22050375"/>
          <a:ext cx="123825" cy="13335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552450</xdr:colOff>
      <xdr:row>35</xdr:row>
      <xdr:rowOff>9525</xdr:rowOff>
    </xdr:from>
    <xdr:to>
      <xdr:col>5</xdr:col>
      <xdr:colOff>714375</xdr:colOff>
      <xdr:row>35</xdr:row>
      <xdr:rowOff>152400</xdr:rowOff>
    </xdr:to>
    <xdr:sp macro="" textlink="">
      <xdr:nvSpPr>
        <xdr:cNvPr id="23555" name="Rectangle 3">
          <a:extLst>
            <a:ext uri="{FF2B5EF4-FFF2-40B4-BE49-F238E27FC236}">
              <a16:creationId xmlns:a16="http://schemas.microsoft.com/office/drawing/2014/main" id="{00000000-0008-0000-1600-0000035C0000}"/>
            </a:ext>
          </a:extLst>
        </xdr:cNvPr>
        <xdr:cNvSpPr>
          <a:spLocks noChangeArrowheads="1"/>
        </xdr:cNvSpPr>
      </xdr:nvSpPr>
      <xdr:spPr bwMode="auto">
        <a:xfrm>
          <a:off x="3600450" y="27832050"/>
          <a:ext cx="161925" cy="14287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38</xdr:row>
      <xdr:rowOff>47625</xdr:rowOff>
    </xdr:from>
    <xdr:to>
      <xdr:col>5</xdr:col>
      <xdr:colOff>714375</xdr:colOff>
      <xdr:row>38</xdr:row>
      <xdr:rowOff>190500</xdr:rowOff>
    </xdr:to>
    <xdr:sp macro="" textlink="">
      <xdr:nvSpPr>
        <xdr:cNvPr id="23553" name="Rectangle 1">
          <a:extLst>
            <a:ext uri="{FF2B5EF4-FFF2-40B4-BE49-F238E27FC236}">
              <a16:creationId xmlns:a16="http://schemas.microsoft.com/office/drawing/2014/main" id="{00000000-0008-0000-1600-0000015C0000}"/>
            </a:ext>
          </a:extLst>
        </xdr:cNvPr>
        <xdr:cNvSpPr>
          <a:spLocks noChangeArrowheads="1"/>
        </xdr:cNvSpPr>
      </xdr:nvSpPr>
      <xdr:spPr bwMode="auto">
        <a:xfrm>
          <a:off x="3600450" y="28355925"/>
          <a:ext cx="161925" cy="14287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57</xdr:row>
      <xdr:rowOff>9525</xdr:rowOff>
    </xdr:from>
    <xdr:to>
      <xdr:col>5</xdr:col>
      <xdr:colOff>714375</xdr:colOff>
      <xdr:row>57</xdr:row>
      <xdr:rowOff>152400</xdr:rowOff>
    </xdr:to>
    <xdr:sp macro="" textlink="">
      <xdr:nvSpPr>
        <xdr:cNvPr id="4" name="Rectangle 3">
          <a:extLst>
            <a:ext uri="{FF2B5EF4-FFF2-40B4-BE49-F238E27FC236}">
              <a16:creationId xmlns:a16="http://schemas.microsoft.com/office/drawing/2014/main" id="{00000000-0008-0000-1600-000004000000}"/>
            </a:ext>
          </a:extLst>
        </xdr:cNvPr>
        <xdr:cNvSpPr>
          <a:spLocks noChangeArrowheads="1"/>
        </xdr:cNvSpPr>
      </xdr:nvSpPr>
      <xdr:spPr bwMode="auto">
        <a:xfrm>
          <a:off x="3686175" y="9363075"/>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60</xdr:row>
      <xdr:rowOff>47625</xdr:rowOff>
    </xdr:from>
    <xdr:to>
      <xdr:col>5</xdr:col>
      <xdr:colOff>714375</xdr:colOff>
      <xdr:row>60</xdr:row>
      <xdr:rowOff>190500</xdr:rowOff>
    </xdr:to>
    <xdr:sp macro="" textlink="">
      <xdr:nvSpPr>
        <xdr:cNvPr id="5" name="Rectangle 1">
          <a:extLst>
            <a:ext uri="{FF2B5EF4-FFF2-40B4-BE49-F238E27FC236}">
              <a16:creationId xmlns:a16="http://schemas.microsoft.com/office/drawing/2014/main" id="{00000000-0008-0000-1600-000005000000}"/>
            </a:ext>
          </a:extLst>
        </xdr:cNvPr>
        <xdr:cNvSpPr>
          <a:spLocks noChangeArrowheads="1"/>
        </xdr:cNvSpPr>
      </xdr:nvSpPr>
      <xdr:spPr bwMode="auto">
        <a:xfrm>
          <a:off x="3686175" y="9715500"/>
          <a:ext cx="0" cy="19050"/>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78</xdr:row>
      <xdr:rowOff>9525</xdr:rowOff>
    </xdr:from>
    <xdr:to>
      <xdr:col>5</xdr:col>
      <xdr:colOff>714375</xdr:colOff>
      <xdr:row>78</xdr:row>
      <xdr:rowOff>152400</xdr:rowOff>
    </xdr:to>
    <xdr:sp macro="" textlink="">
      <xdr:nvSpPr>
        <xdr:cNvPr id="6" name="Rectangle 3">
          <a:extLst>
            <a:ext uri="{FF2B5EF4-FFF2-40B4-BE49-F238E27FC236}">
              <a16:creationId xmlns:a16="http://schemas.microsoft.com/office/drawing/2014/main" id="{00000000-0008-0000-1600-000006000000}"/>
            </a:ext>
          </a:extLst>
        </xdr:cNvPr>
        <xdr:cNvSpPr>
          <a:spLocks noChangeArrowheads="1"/>
        </xdr:cNvSpPr>
      </xdr:nvSpPr>
      <xdr:spPr bwMode="auto">
        <a:xfrm>
          <a:off x="3686175" y="12839700"/>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81</xdr:row>
      <xdr:rowOff>47625</xdr:rowOff>
    </xdr:from>
    <xdr:to>
      <xdr:col>5</xdr:col>
      <xdr:colOff>714375</xdr:colOff>
      <xdr:row>81</xdr:row>
      <xdr:rowOff>190500</xdr:rowOff>
    </xdr:to>
    <xdr:sp macro="" textlink="">
      <xdr:nvSpPr>
        <xdr:cNvPr id="7" name="Rectangle 1">
          <a:extLst>
            <a:ext uri="{FF2B5EF4-FFF2-40B4-BE49-F238E27FC236}">
              <a16:creationId xmlns:a16="http://schemas.microsoft.com/office/drawing/2014/main" id="{00000000-0008-0000-1600-000007000000}"/>
            </a:ext>
          </a:extLst>
        </xdr:cNvPr>
        <xdr:cNvSpPr>
          <a:spLocks noChangeArrowheads="1"/>
        </xdr:cNvSpPr>
      </xdr:nvSpPr>
      <xdr:spPr bwMode="auto">
        <a:xfrm>
          <a:off x="3686175" y="13192125"/>
          <a:ext cx="0" cy="19050"/>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99</xdr:row>
      <xdr:rowOff>9525</xdr:rowOff>
    </xdr:from>
    <xdr:to>
      <xdr:col>5</xdr:col>
      <xdr:colOff>714375</xdr:colOff>
      <xdr:row>99</xdr:row>
      <xdr:rowOff>152400</xdr:rowOff>
    </xdr:to>
    <xdr:sp macro="" textlink="">
      <xdr:nvSpPr>
        <xdr:cNvPr id="8" name="Rectangle 3">
          <a:extLst>
            <a:ext uri="{FF2B5EF4-FFF2-40B4-BE49-F238E27FC236}">
              <a16:creationId xmlns:a16="http://schemas.microsoft.com/office/drawing/2014/main" id="{00000000-0008-0000-1600-000008000000}"/>
            </a:ext>
          </a:extLst>
        </xdr:cNvPr>
        <xdr:cNvSpPr>
          <a:spLocks noChangeArrowheads="1"/>
        </xdr:cNvSpPr>
      </xdr:nvSpPr>
      <xdr:spPr bwMode="auto">
        <a:xfrm>
          <a:off x="3686175" y="12839700"/>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102</xdr:row>
      <xdr:rowOff>47625</xdr:rowOff>
    </xdr:from>
    <xdr:to>
      <xdr:col>5</xdr:col>
      <xdr:colOff>714375</xdr:colOff>
      <xdr:row>102</xdr:row>
      <xdr:rowOff>190500</xdr:rowOff>
    </xdr:to>
    <xdr:sp macro="" textlink="">
      <xdr:nvSpPr>
        <xdr:cNvPr id="9" name="Rectangle 1">
          <a:extLst>
            <a:ext uri="{FF2B5EF4-FFF2-40B4-BE49-F238E27FC236}">
              <a16:creationId xmlns:a16="http://schemas.microsoft.com/office/drawing/2014/main" id="{00000000-0008-0000-1600-000009000000}"/>
            </a:ext>
          </a:extLst>
        </xdr:cNvPr>
        <xdr:cNvSpPr>
          <a:spLocks noChangeArrowheads="1"/>
        </xdr:cNvSpPr>
      </xdr:nvSpPr>
      <xdr:spPr bwMode="auto">
        <a:xfrm>
          <a:off x="3686175" y="13192125"/>
          <a:ext cx="0" cy="19050"/>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120</xdr:row>
      <xdr:rowOff>9525</xdr:rowOff>
    </xdr:from>
    <xdr:to>
      <xdr:col>5</xdr:col>
      <xdr:colOff>714375</xdr:colOff>
      <xdr:row>120</xdr:row>
      <xdr:rowOff>152400</xdr:rowOff>
    </xdr:to>
    <xdr:sp macro="" textlink="">
      <xdr:nvSpPr>
        <xdr:cNvPr id="10" name="Rectangle 3">
          <a:extLst>
            <a:ext uri="{FF2B5EF4-FFF2-40B4-BE49-F238E27FC236}">
              <a16:creationId xmlns:a16="http://schemas.microsoft.com/office/drawing/2014/main" id="{00000000-0008-0000-1600-00000A000000}"/>
            </a:ext>
          </a:extLst>
        </xdr:cNvPr>
        <xdr:cNvSpPr>
          <a:spLocks noChangeArrowheads="1"/>
        </xdr:cNvSpPr>
      </xdr:nvSpPr>
      <xdr:spPr bwMode="auto">
        <a:xfrm>
          <a:off x="3686175" y="12839700"/>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123</xdr:row>
      <xdr:rowOff>47625</xdr:rowOff>
    </xdr:from>
    <xdr:to>
      <xdr:col>5</xdr:col>
      <xdr:colOff>714375</xdr:colOff>
      <xdr:row>123</xdr:row>
      <xdr:rowOff>190500</xdr:rowOff>
    </xdr:to>
    <xdr:sp macro="" textlink="">
      <xdr:nvSpPr>
        <xdr:cNvPr id="11" name="Rectangle 1">
          <a:extLst>
            <a:ext uri="{FF2B5EF4-FFF2-40B4-BE49-F238E27FC236}">
              <a16:creationId xmlns:a16="http://schemas.microsoft.com/office/drawing/2014/main" id="{00000000-0008-0000-1600-00000B000000}"/>
            </a:ext>
          </a:extLst>
        </xdr:cNvPr>
        <xdr:cNvSpPr>
          <a:spLocks noChangeArrowheads="1"/>
        </xdr:cNvSpPr>
      </xdr:nvSpPr>
      <xdr:spPr bwMode="auto">
        <a:xfrm>
          <a:off x="3686175" y="13192125"/>
          <a:ext cx="0" cy="1905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361950</xdr:colOff>
      <xdr:row>26</xdr:row>
      <xdr:rowOff>28575</xdr:rowOff>
    </xdr:from>
    <xdr:to>
      <xdr:col>1</xdr:col>
      <xdr:colOff>485775</xdr:colOff>
      <xdr:row>26</xdr:row>
      <xdr:rowOff>161925</xdr:rowOff>
    </xdr:to>
    <xdr:sp macro="" textlink="">
      <xdr:nvSpPr>
        <xdr:cNvPr id="27650" name="Rectangle 2">
          <a:extLst>
            <a:ext uri="{FF2B5EF4-FFF2-40B4-BE49-F238E27FC236}">
              <a16:creationId xmlns:a16="http://schemas.microsoft.com/office/drawing/2014/main" id="{00000000-0008-0000-1A00-0000026C0000}"/>
            </a:ext>
          </a:extLst>
        </xdr:cNvPr>
        <xdr:cNvSpPr>
          <a:spLocks noChangeArrowheads="1"/>
        </xdr:cNvSpPr>
      </xdr:nvSpPr>
      <xdr:spPr bwMode="auto">
        <a:xfrm>
          <a:off x="361950" y="21459825"/>
          <a:ext cx="123825" cy="133350"/>
        </a:xfrm>
        <a:prstGeom prst="rect">
          <a:avLst/>
        </a:prstGeom>
        <a:solidFill>
          <a:srgbClr val="FFFFFF"/>
        </a:solidFill>
        <a:ln w="9525">
          <a:solidFill>
            <a:srgbClr val="000000"/>
          </a:solidFill>
          <a:miter lim="800000"/>
          <a:headEnd/>
          <a:tailEnd/>
        </a:ln>
      </xdr:spPr>
    </xdr:sp>
    <xdr:clientData/>
  </xdr:twoCellAnchor>
  <xdr:twoCellAnchor>
    <xdr:from>
      <xdr:col>1</xdr:col>
      <xdr:colOff>571500</xdr:colOff>
      <xdr:row>26</xdr:row>
      <xdr:rowOff>28575</xdr:rowOff>
    </xdr:from>
    <xdr:to>
      <xdr:col>1</xdr:col>
      <xdr:colOff>695325</xdr:colOff>
      <xdr:row>26</xdr:row>
      <xdr:rowOff>161925</xdr:rowOff>
    </xdr:to>
    <xdr:sp macro="" textlink="">
      <xdr:nvSpPr>
        <xdr:cNvPr id="27649" name="Rectangle 1">
          <a:extLst>
            <a:ext uri="{FF2B5EF4-FFF2-40B4-BE49-F238E27FC236}">
              <a16:creationId xmlns:a16="http://schemas.microsoft.com/office/drawing/2014/main" id="{00000000-0008-0000-1A00-0000016C0000}"/>
            </a:ext>
          </a:extLst>
        </xdr:cNvPr>
        <xdr:cNvSpPr>
          <a:spLocks noChangeArrowheads="1"/>
        </xdr:cNvSpPr>
      </xdr:nvSpPr>
      <xdr:spPr bwMode="auto">
        <a:xfrm>
          <a:off x="571500" y="21459825"/>
          <a:ext cx="123825" cy="133350"/>
        </a:xfrm>
        <a:prstGeom prst="rect">
          <a:avLst/>
        </a:prstGeom>
        <a:solidFill>
          <a:srgbClr val="FFFFFF"/>
        </a:solidFill>
        <a:ln w="9525">
          <a:solidFill>
            <a:srgbClr val="000000"/>
          </a:solidFill>
          <a:miter lim="800000"/>
          <a:headEnd/>
          <a:tailEnd/>
        </a:ln>
      </xdr:spPr>
    </xdr:sp>
    <xdr:clientData/>
  </xdr:twoCellAnchor>
  <xdr:twoCellAnchor>
    <xdr:from>
      <xdr:col>1</xdr:col>
      <xdr:colOff>571500</xdr:colOff>
      <xdr:row>15</xdr:row>
      <xdr:rowOff>28575</xdr:rowOff>
    </xdr:from>
    <xdr:to>
      <xdr:col>1</xdr:col>
      <xdr:colOff>695325</xdr:colOff>
      <xdr:row>15</xdr:row>
      <xdr:rowOff>161925</xdr:rowOff>
    </xdr:to>
    <xdr:sp macro="" textlink="">
      <xdr:nvSpPr>
        <xdr:cNvPr id="7" name="Rectangle 1">
          <a:extLst>
            <a:ext uri="{FF2B5EF4-FFF2-40B4-BE49-F238E27FC236}">
              <a16:creationId xmlns:a16="http://schemas.microsoft.com/office/drawing/2014/main" id="{00000000-0008-0000-1A00-000007000000}"/>
            </a:ext>
          </a:extLst>
        </xdr:cNvPr>
        <xdr:cNvSpPr>
          <a:spLocks noChangeArrowheads="1"/>
        </xdr:cNvSpPr>
      </xdr:nvSpPr>
      <xdr:spPr bwMode="auto">
        <a:xfrm>
          <a:off x="1885950" y="5934075"/>
          <a:ext cx="0" cy="133350"/>
        </a:xfrm>
        <a:prstGeom prst="rect">
          <a:avLst/>
        </a:prstGeom>
        <a:solidFill>
          <a:srgbClr val="FFFFFF"/>
        </a:solidFill>
        <a:ln w="9525">
          <a:solidFill>
            <a:srgbClr val="000000"/>
          </a:solidFill>
          <a:miter lim="800000"/>
          <a:headEnd/>
          <a:tailEnd/>
        </a:ln>
      </xdr:spPr>
    </xdr:sp>
    <xdr:clientData/>
  </xdr:twoCellAnchor>
  <xdr:twoCellAnchor>
    <xdr:from>
      <xdr:col>1</xdr:col>
      <xdr:colOff>361950</xdr:colOff>
      <xdr:row>39</xdr:row>
      <xdr:rowOff>28575</xdr:rowOff>
    </xdr:from>
    <xdr:to>
      <xdr:col>1</xdr:col>
      <xdr:colOff>485775</xdr:colOff>
      <xdr:row>39</xdr:row>
      <xdr:rowOff>161925</xdr:rowOff>
    </xdr:to>
    <xdr:sp macro="" textlink="">
      <xdr:nvSpPr>
        <xdr:cNvPr id="5" name="Rectangle 2">
          <a:extLst>
            <a:ext uri="{FF2B5EF4-FFF2-40B4-BE49-F238E27FC236}">
              <a16:creationId xmlns:a16="http://schemas.microsoft.com/office/drawing/2014/main" id="{00000000-0008-0000-1A00-000005000000}"/>
            </a:ext>
          </a:extLst>
        </xdr:cNvPr>
        <xdr:cNvSpPr>
          <a:spLocks noChangeArrowheads="1"/>
        </xdr:cNvSpPr>
      </xdr:nvSpPr>
      <xdr:spPr bwMode="auto">
        <a:xfrm>
          <a:off x="1939290" y="9865995"/>
          <a:ext cx="1905" cy="133350"/>
        </a:xfrm>
        <a:prstGeom prst="rect">
          <a:avLst/>
        </a:prstGeom>
        <a:solidFill>
          <a:srgbClr val="FFFFFF"/>
        </a:solidFill>
        <a:ln w="9525">
          <a:solidFill>
            <a:srgbClr val="000000"/>
          </a:solidFill>
          <a:miter lim="800000"/>
          <a:headEnd/>
          <a:tailEnd/>
        </a:ln>
      </xdr:spPr>
    </xdr:sp>
    <xdr:clientData/>
  </xdr:twoCellAnchor>
  <xdr:twoCellAnchor>
    <xdr:from>
      <xdr:col>1</xdr:col>
      <xdr:colOff>571500</xdr:colOff>
      <xdr:row>39</xdr:row>
      <xdr:rowOff>28575</xdr:rowOff>
    </xdr:from>
    <xdr:to>
      <xdr:col>1</xdr:col>
      <xdr:colOff>695325</xdr:colOff>
      <xdr:row>39</xdr:row>
      <xdr:rowOff>161925</xdr:rowOff>
    </xdr:to>
    <xdr:sp macro="" textlink="">
      <xdr:nvSpPr>
        <xdr:cNvPr id="6" name="Rectangle 1">
          <a:extLst>
            <a:ext uri="{FF2B5EF4-FFF2-40B4-BE49-F238E27FC236}">
              <a16:creationId xmlns:a16="http://schemas.microsoft.com/office/drawing/2014/main" id="{00000000-0008-0000-1A00-000006000000}"/>
            </a:ext>
          </a:extLst>
        </xdr:cNvPr>
        <xdr:cNvSpPr>
          <a:spLocks noChangeArrowheads="1"/>
        </xdr:cNvSpPr>
      </xdr:nvSpPr>
      <xdr:spPr bwMode="auto">
        <a:xfrm>
          <a:off x="1943100" y="9865995"/>
          <a:ext cx="1905" cy="133350"/>
        </a:xfrm>
        <a:prstGeom prst="rect">
          <a:avLst/>
        </a:prstGeom>
        <a:solidFill>
          <a:srgbClr val="FFFFFF"/>
        </a:solidFill>
        <a:ln w="9525">
          <a:solidFill>
            <a:srgbClr val="000000"/>
          </a:solidFill>
          <a:miter lim="800000"/>
          <a:headEnd/>
          <a:tailEnd/>
        </a:ln>
      </xdr:spPr>
    </xdr:sp>
    <xdr:clientData/>
  </xdr:twoCellAnchor>
  <xdr:twoCellAnchor>
    <xdr:from>
      <xdr:col>1</xdr:col>
      <xdr:colOff>361950</xdr:colOff>
      <xdr:row>41</xdr:row>
      <xdr:rowOff>28575</xdr:rowOff>
    </xdr:from>
    <xdr:to>
      <xdr:col>1</xdr:col>
      <xdr:colOff>485775</xdr:colOff>
      <xdr:row>41</xdr:row>
      <xdr:rowOff>161925</xdr:rowOff>
    </xdr:to>
    <xdr:sp macro="" textlink="">
      <xdr:nvSpPr>
        <xdr:cNvPr id="8" name="Rectangle 2">
          <a:extLst>
            <a:ext uri="{FF2B5EF4-FFF2-40B4-BE49-F238E27FC236}">
              <a16:creationId xmlns:a16="http://schemas.microsoft.com/office/drawing/2014/main" id="{00000000-0008-0000-1A00-000008000000}"/>
            </a:ext>
          </a:extLst>
        </xdr:cNvPr>
        <xdr:cNvSpPr>
          <a:spLocks noChangeArrowheads="1"/>
        </xdr:cNvSpPr>
      </xdr:nvSpPr>
      <xdr:spPr bwMode="auto">
        <a:xfrm>
          <a:off x="1939290" y="9865995"/>
          <a:ext cx="1905" cy="133350"/>
        </a:xfrm>
        <a:prstGeom prst="rect">
          <a:avLst/>
        </a:prstGeom>
        <a:solidFill>
          <a:srgbClr val="FFFFFF"/>
        </a:solidFill>
        <a:ln w="9525">
          <a:solidFill>
            <a:srgbClr val="000000"/>
          </a:solidFill>
          <a:miter lim="800000"/>
          <a:headEnd/>
          <a:tailEnd/>
        </a:ln>
      </xdr:spPr>
    </xdr:sp>
    <xdr:clientData/>
  </xdr:twoCellAnchor>
  <xdr:twoCellAnchor>
    <xdr:from>
      <xdr:col>1</xdr:col>
      <xdr:colOff>571500</xdr:colOff>
      <xdr:row>41</xdr:row>
      <xdr:rowOff>28575</xdr:rowOff>
    </xdr:from>
    <xdr:to>
      <xdr:col>1</xdr:col>
      <xdr:colOff>695325</xdr:colOff>
      <xdr:row>41</xdr:row>
      <xdr:rowOff>161925</xdr:rowOff>
    </xdr:to>
    <xdr:sp macro="" textlink="">
      <xdr:nvSpPr>
        <xdr:cNvPr id="9" name="Rectangle 1">
          <a:extLst>
            <a:ext uri="{FF2B5EF4-FFF2-40B4-BE49-F238E27FC236}">
              <a16:creationId xmlns:a16="http://schemas.microsoft.com/office/drawing/2014/main" id="{00000000-0008-0000-1A00-000009000000}"/>
            </a:ext>
          </a:extLst>
        </xdr:cNvPr>
        <xdr:cNvSpPr>
          <a:spLocks noChangeArrowheads="1"/>
        </xdr:cNvSpPr>
      </xdr:nvSpPr>
      <xdr:spPr bwMode="auto">
        <a:xfrm>
          <a:off x="1943100" y="9865995"/>
          <a:ext cx="1905" cy="13335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V47"/>
  <sheetViews>
    <sheetView topLeftCell="A16" zoomScale="85" zoomScaleNormal="85" workbookViewId="0">
      <selection activeCell="J21" sqref="J21:P21"/>
    </sheetView>
  </sheetViews>
  <sheetFormatPr baseColWidth="10" defaultColWidth="11.453125" defaultRowHeight="11.5" x14ac:dyDescent="0.25"/>
  <cols>
    <col min="1" max="1" width="6" style="50" customWidth="1"/>
    <col min="2" max="2" width="22.81640625" style="50" customWidth="1"/>
    <col min="3" max="3" width="12.1796875" style="50" customWidth="1"/>
    <col min="4" max="4" width="2" style="50" customWidth="1"/>
    <col min="5" max="5" width="3.1796875" style="50" customWidth="1"/>
    <col min="6" max="6" width="30.81640625" style="50" customWidth="1"/>
    <col min="7" max="7" width="8.54296875" style="50" customWidth="1"/>
    <col min="8" max="8" width="2" style="50" customWidth="1"/>
    <col min="9" max="9" width="4.81640625" style="50" customWidth="1"/>
    <col min="10" max="10" width="19.81640625" style="50" customWidth="1"/>
    <col min="11" max="11" width="6.453125" style="50" customWidth="1"/>
    <col min="12" max="12" width="11.1796875" style="50" customWidth="1"/>
    <col min="13" max="15" width="4.81640625" style="50" customWidth="1"/>
    <col min="16" max="16" width="27.1796875" style="50" customWidth="1"/>
    <col min="17" max="17" width="9.1796875" style="50" customWidth="1"/>
    <col min="18" max="18" width="5" style="50" customWidth="1"/>
    <col min="19" max="19" width="5.81640625" style="71" customWidth="1"/>
    <col min="20" max="20" width="5.81640625" style="50" customWidth="1"/>
    <col min="21" max="21" width="2.1796875" style="50" customWidth="1"/>
    <col min="22" max="22" width="1.81640625" style="84" customWidth="1"/>
    <col min="23" max="16384" width="11.453125" style="50"/>
  </cols>
  <sheetData>
    <row r="1" spans="1:20" ht="39" customHeight="1" x14ac:dyDescent="0.25">
      <c r="A1" s="197" t="s">
        <v>383</v>
      </c>
      <c r="B1" s="198"/>
      <c r="C1" s="198"/>
      <c r="D1" s="198"/>
      <c r="E1" s="198"/>
      <c r="F1" s="198"/>
      <c r="G1" s="198"/>
      <c r="J1" s="114" t="s">
        <v>445</v>
      </c>
    </row>
    <row r="2" spans="1:20" ht="12" hidden="1" customHeight="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0" ht="4.5" customHeight="1" x14ac:dyDescent="0.25">
      <c r="A3" s="203"/>
      <c r="B3" s="203"/>
      <c r="C3" s="203"/>
      <c r="D3" s="203"/>
      <c r="E3" s="203"/>
      <c r="F3" s="203"/>
      <c r="G3" s="203"/>
    </row>
    <row r="4" spans="1:20" x14ac:dyDescent="0.25">
      <c r="A4" s="204" t="s">
        <v>384</v>
      </c>
      <c r="B4" s="204"/>
      <c r="C4" s="204"/>
      <c r="D4" s="204"/>
      <c r="E4" s="204"/>
      <c r="F4" s="204"/>
      <c r="G4" s="204"/>
      <c r="T4" s="71">
        <v>2022</v>
      </c>
    </row>
    <row r="5" spans="1:20" ht="27" customHeight="1" x14ac:dyDescent="0.25">
      <c r="A5" s="199" t="s">
        <v>798</v>
      </c>
      <c r="B5" s="200"/>
      <c r="C5" s="200"/>
      <c r="D5" s="200"/>
      <c r="E5" s="200"/>
      <c r="F5" s="200"/>
      <c r="G5" s="201"/>
      <c r="I5" s="41" t="str">
        <f xml:space="preserve"> IF(A5="", CONCATENATE("Ingrese ",$A$4),"")</f>
        <v/>
      </c>
      <c r="S5" s="71">
        <v>362</v>
      </c>
    </row>
    <row r="6" spans="1:20" ht="6.75" customHeight="1" x14ac:dyDescent="0.25">
      <c r="A6" s="205"/>
      <c r="B6" s="205"/>
      <c r="C6" s="205"/>
      <c r="D6" s="205"/>
      <c r="E6" s="205"/>
      <c r="F6" s="205"/>
      <c r="G6" s="205"/>
    </row>
    <row r="7" spans="1:20" ht="12.5" x14ac:dyDescent="0.25">
      <c r="A7" s="206" t="s">
        <v>385</v>
      </c>
      <c r="B7" s="207"/>
      <c r="C7" s="208">
        <v>2022</v>
      </c>
      <c r="D7" s="209"/>
      <c r="E7" s="210"/>
      <c r="I7" s="41" t="str">
        <f xml:space="preserve"> IF(C7="", CONCATENATE("Ingrese ",$A$7),
IF(AND(ISNUMBER(C7),LEN(C7)&lt;=11)=FALSE,CONCATENATE("Valor No válido en: ",$A$7),""
))</f>
        <v/>
      </c>
      <c r="S7" s="71">
        <v>363</v>
      </c>
    </row>
    <row r="8" spans="1:20" ht="6" customHeight="1" x14ac:dyDescent="0.25">
      <c r="A8" s="203"/>
      <c r="B8" s="203"/>
      <c r="C8" s="203"/>
      <c r="D8" s="203"/>
      <c r="E8" s="203"/>
      <c r="F8" s="203"/>
      <c r="G8" s="203"/>
    </row>
    <row r="9" spans="1:20" x14ac:dyDescent="0.25">
      <c r="A9" s="50" t="s">
        <v>386</v>
      </c>
      <c r="B9" s="51"/>
      <c r="C9" s="211" t="s">
        <v>799</v>
      </c>
      <c r="D9" s="212"/>
      <c r="E9" s="212"/>
      <c r="F9" s="212"/>
      <c r="G9" s="213"/>
      <c r="I9" s="103" t="str">
        <f>CONCATENATE("Ingrese ",A9)</f>
        <v>Ingrese Página Web:</v>
      </c>
      <c r="S9" s="71">
        <v>364</v>
      </c>
    </row>
    <row r="10" spans="1:20" ht="7.5" customHeight="1" x14ac:dyDescent="0.25">
      <c r="A10" s="203"/>
      <c r="B10" s="203"/>
      <c r="C10" s="203"/>
      <c r="D10" s="203"/>
      <c r="E10" s="203"/>
      <c r="F10" s="203"/>
      <c r="G10" s="203"/>
    </row>
    <row r="11" spans="1:20" ht="30.75" customHeight="1" x14ac:dyDescent="0.25">
      <c r="A11" s="214" t="s">
        <v>438</v>
      </c>
      <c r="B11" s="214"/>
      <c r="C11" s="211"/>
      <c r="D11" s="212"/>
      <c r="E11" s="212"/>
      <c r="F11" s="212"/>
      <c r="G11" s="213"/>
      <c r="I11" s="194" t="str">
        <f>CONCATENATE("Ingrese ",A11)</f>
        <v>Ingrese Denominación o razón social de la empresa revisora: (1)</v>
      </c>
      <c r="J11" s="194"/>
      <c r="K11" s="194"/>
      <c r="S11" s="71">
        <v>365</v>
      </c>
    </row>
    <row r="12" spans="1:20" ht="11.25" customHeight="1" x14ac:dyDescent="0.25"/>
    <row r="13" spans="1:20" ht="15" customHeight="1" x14ac:dyDescent="0.25">
      <c r="A13" s="50" t="s">
        <v>440</v>
      </c>
      <c r="B13" s="108" t="s">
        <v>800</v>
      </c>
      <c r="I13" s="103" t="str">
        <f>CONCATENATE("Ingrese ",A13)</f>
        <v>Ingrese RPJ</v>
      </c>
      <c r="S13" s="71">
        <v>366</v>
      </c>
    </row>
    <row r="14" spans="1:20" ht="27" customHeight="1" x14ac:dyDescent="0.3">
      <c r="A14" s="202" t="s">
        <v>437</v>
      </c>
      <c r="B14" s="202"/>
      <c r="C14" s="202"/>
      <c r="D14" s="202"/>
      <c r="E14" s="202"/>
      <c r="F14" s="202"/>
      <c r="G14" s="202"/>
      <c r="I14" s="196" t="s">
        <v>379</v>
      </c>
      <c r="J14" s="196"/>
      <c r="K14" s="196"/>
      <c r="L14" s="196"/>
      <c r="M14" s="196"/>
      <c r="N14" s="196"/>
      <c r="O14" s="196"/>
      <c r="P14" s="196"/>
      <c r="Q14" s="196"/>
    </row>
    <row r="16" spans="1:20" s="1" customFormat="1" ht="12.5" x14ac:dyDescent="0.25">
      <c r="A16" s="6"/>
      <c r="B16" s="7"/>
      <c r="C16" s="7"/>
      <c r="D16" s="7"/>
      <c r="E16" s="7"/>
      <c r="F16" s="7"/>
      <c r="G16" s="105" t="s">
        <v>439</v>
      </c>
      <c r="I16" s="6"/>
      <c r="J16" s="7"/>
      <c r="K16" s="7"/>
      <c r="L16" s="7"/>
      <c r="M16" s="7"/>
      <c r="N16" s="7"/>
      <c r="O16" s="7"/>
      <c r="P16" s="7"/>
      <c r="Q16" s="105" t="s">
        <v>439</v>
      </c>
    </row>
    <row r="17" spans="1:17" s="1" customFormat="1" ht="13" x14ac:dyDescent="0.3">
      <c r="A17" s="93" t="s">
        <v>23</v>
      </c>
      <c r="B17" s="87"/>
      <c r="C17" s="87"/>
      <c r="D17" s="5"/>
      <c r="E17" s="5"/>
      <c r="F17" s="5"/>
      <c r="G17" s="106"/>
      <c r="I17" s="8"/>
      <c r="J17" s="195" t="s">
        <v>48</v>
      </c>
      <c r="K17" s="195"/>
      <c r="L17" s="195"/>
      <c r="M17" s="195"/>
      <c r="N17" s="195"/>
      <c r="O17" s="195"/>
      <c r="P17" s="195"/>
      <c r="Q17" s="107" t="str">
        <f>IF(AND('17'!$U$1='17'!$U$3,'17'!$U$3&gt;0),"SI","NO")</f>
        <v>SI</v>
      </c>
    </row>
    <row r="18" spans="1:17" s="1" customFormat="1" ht="13" x14ac:dyDescent="0.3">
      <c r="A18" s="8"/>
      <c r="B18" s="195" t="s">
        <v>21</v>
      </c>
      <c r="C18" s="195"/>
      <c r="D18" s="195"/>
      <c r="E18" s="195"/>
      <c r="F18" s="195"/>
      <c r="G18" s="107" t="str">
        <f>IF(AND('1'!$U$1='1'!$U$3,'1'!$U$3&gt;0),"SI","NO")</f>
        <v>SI</v>
      </c>
      <c r="I18" s="8"/>
      <c r="J18" s="195" t="s">
        <v>49</v>
      </c>
      <c r="K18" s="195"/>
      <c r="L18" s="195"/>
      <c r="M18" s="195"/>
      <c r="N18" s="195"/>
      <c r="O18" s="195"/>
      <c r="P18" s="195"/>
      <c r="Q18" s="107" t="str">
        <f>IF(AND('18'!$U$1='18'!$U$3,'18'!$U$3&gt;0),"SI","NO")</f>
        <v>SI</v>
      </c>
    </row>
    <row r="19" spans="1:17" s="1" customFormat="1" ht="13" x14ac:dyDescent="0.3">
      <c r="A19" s="8"/>
      <c r="B19" s="195" t="s">
        <v>22</v>
      </c>
      <c r="C19" s="195"/>
      <c r="D19" s="195"/>
      <c r="E19" s="195"/>
      <c r="F19" s="195"/>
      <c r="G19" s="107" t="str">
        <f>IF(AND('2'!$U$1='2'!$U$3,'2'!$U$3&gt;0),"SI","NO")</f>
        <v>SI</v>
      </c>
      <c r="I19" s="8"/>
      <c r="J19" s="195" t="s">
        <v>50</v>
      </c>
      <c r="K19" s="195"/>
      <c r="L19" s="195"/>
      <c r="M19" s="195"/>
      <c r="N19" s="195"/>
      <c r="O19" s="195"/>
      <c r="P19" s="195"/>
      <c r="Q19" s="107" t="str">
        <f>IF(AND('19'!$U$1='19'!$U$3,'19'!$U$3&gt;0),"SI","NO")</f>
        <v>SI</v>
      </c>
    </row>
    <row r="20" spans="1:17" s="1" customFormat="1" ht="13" x14ac:dyDescent="0.3">
      <c r="A20" s="8"/>
      <c r="B20" s="195" t="s">
        <v>24</v>
      </c>
      <c r="C20" s="195"/>
      <c r="D20" s="195"/>
      <c r="E20" s="195"/>
      <c r="F20" s="195"/>
      <c r="G20" s="107" t="str">
        <f>IF(AND('3'!$U$1='3'!$U$3,'3'!$U$3&gt;0),"SI","NO")</f>
        <v>SI</v>
      </c>
      <c r="I20" s="8"/>
      <c r="J20" s="102" t="s">
        <v>51</v>
      </c>
      <c r="K20" s="102"/>
      <c r="L20" s="102"/>
      <c r="M20" s="102"/>
      <c r="N20" s="102"/>
      <c r="O20" s="102"/>
      <c r="P20" s="102"/>
      <c r="Q20" s="107" t="str">
        <f>IF(AND('20'!$U$1='20'!$U$3,'20'!$U$3&gt;0),"SI","NO")</f>
        <v>SI</v>
      </c>
    </row>
    <row r="21" spans="1:17" s="1" customFormat="1" ht="13" x14ac:dyDescent="0.3">
      <c r="A21" s="8"/>
      <c r="B21" s="195" t="s">
        <v>26</v>
      </c>
      <c r="C21" s="195"/>
      <c r="D21" s="195"/>
      <c r="E21" s="195"/>
      <c r="F21" s="195"/>
      <c r="G21" s="107" t="str">
        <f>IF(AND('4'!$U$1='4'!$U$3,'4'!$U$3&gt;0),"SI","NO")</f>
        <v>SI</v>
      </c>
      <c r="I21" s="8"/>
      <c r="J21" s="195" t="s">
        <v>52</v>
      </c>
      <c r="K21" s="195"/>
      <c r="L21" s="195"/>
      <c r="M21" s="195"/>
      <c r="N21" s="195"/>
      <c r="O21" s="195"/>
      <c r="P21" s="195"/>
      <c r="Q21" s="107" t="str">
        <f>IF(AND('21'!$U$1='21'!$U$3,'21'!$U$3&gt;0),"SI","NO")</f>
        <v>SI</v>
      </c>
    </row>
    <row r="22" spans="1:17" s="1" customFormat="1" ht="13" x14ac:dyDescent="0.3">
      <c r="A22" s="8"/>
      <c r="B22" s="195" t="s">
        <v>28</v>
      </c>
      <c r="C22" s="195"/>
      <c r="D22" s="195"/>
      <c r="E22" s="195"/>
      <c r="F22" s="195"/>
      <c r="G22" s="107" t="str">
        <f>IF(AND('5'!$U$1='5'!$U$3,'5'!$U$3&gt;0),"SI","NO")</f>
        <v>SI</v>
      </c>
      <c r="I22" s="8"/>
      <c r="J22" s="195" t="s">
        <v>53</v>
      </c>
      <c r="K22" s="195"/>
      <c r="L22" s="195"/>
      <c r="M22" s="195"/>
      <c r="N22" s="195"/>
      <c r="O22" s="195"/>
      <c r="P22" s="195"/>
      <c r="Q22" s="107" t="str">
        <f>IF(AND('22'!$U$1='22'!$U$3,'22'!$U$3&gt;0),"SI","NO")</f>
        <v>SI</v>
      </c>
    </row>
    <row r="23" spans="1:17" s="1" customFormat="1" ht="13" x14ac:dyDescent="0.3">
      <c r="A23" s="8"/>
      <c r="B23" s="195" t="s">
        <v>30</v>
      </c>
      <c r="C23" s="195"/>
      <c r="D23" s="195"/>
      <c r="E23" s="195"/>
      <c r="F23" s="195"/>
      <c r="G23" s="107" t="str">
        <f>IF(AND('6'!$U$1='6'!$U$3,'6'!$U$3&gt;0),"SI","NO")</f>
        <v>SI</v>
      </c>
      <c r="I23" s="8"/>
      <c r="J23" s="195" t="s">
        <v>54</v>
      </c>
      <c r="K23" s="195"/>
      <c r="L23" s="195"/>
      <c r="M23" s="195"/>
      <c r="N23" s="195"/>
      <c r="O23" s="195"/>
      <c r="P23" s="195"/>
      <c r="Q23" s="107" t="str">
        <f>IF(AND('23'!$U$1='23'!$U$3,'23'!$U$3&gt;0),"SI","NO")</f>
        <v>SI</v>
      </c>
    </row>
    <row r="24" spans="1:17" s="1" customFormat="1" ht="13" x14ac:dyDescent="0.3">
      <c r="A24" s="8"/>
      <c r="B24" s="195" t="s">
        <v>32</v>
      </c>
      <c r="C24" s="195"/>
      <c r="D24" s="195"/>
      <c r="E24" s="195"/>
      <c r="F24" s="195"/>
      <c r="G24" s="107" t="str">
        <f>IF(AND('7'!$U$1='7'!$U$3,'7'!$U$3&gt;0),"SI","NO")</f>
        <v>SI</v>
      </c>
      <c r="I24" s="8"/>
      <c r="J24" s="195" t="s">
        <v>55</v>
      </c>
      <c r="K24" s="195"/>
      <c r="L24" s="195"/>
      <c r="M24" s="195"/>
      <c r="N24" s="195"/>
      <c r="O24" s="195"/>
      <c r="P24" s="195"/>
      <c r="Q24" s="107" t="str">
        <f>IF(AND('24'!$U$1='24'!$U$3,'24'!$U$3&gt;0),"SI","NO")</f>
        <v>SI</v>
      </c>
    </row>
    <row r="25" spans="1:17" s="1" customFormat="1" ht="13" x14ac:dyDescent="0.3">
      <c r="A25" s="93" t="s">
        <v>34</v>
      </c>
      <c r="B25" s="56"/>
      <c r="C25" s="56"/>
      <c r="D25" s="5"/>
      <c r="E25" s="5"/>
      <c r="F25" s="5"/>
      <c r="G25" s="106"/>
      <c r="I25" s="90" t="s">
        <v>56</v>
      </c>
      <c r="J25" s="91"/>
      <c r="K25" s="91"/>
      <c r="L25" s="5"/>
      <c r="M25" s="5"/>
      <c r="N25" s="5"/>
      <c r="O25" s="5"/>
      <c r="P25" s="5"/>
      <c r="Q25" s="92"/>
    </row>
    <row r="26" spans="1:17" s="1" customFormat="1" ht="13" x14ac:dyDescent="0.3">
      <c r="A26" s="8"/>
      <c r="B26" s="195" t="s">
        <v>35</v>
      </c>
      <c r="C26" s="195"/>
      <c r="D26" s="195"/>
      <c r="E26" s="195"/>
      <c r="F26" s="195"/>
      <c r="G26" s="107" t="str">
        <f>IF(AND('8'!$U$1='8'!$U$3,'8'!$U$3&gt;0),"SI","NO")</f>
        <v>SI</v>
      </c>
      <c r="I26" s="8"/>
      <c r="J26" s="195" t="s">
        <v>57</v>
      </c>
      <c r="K26" s="195"/>
      <c r="L26" s="195"/>
      <c r="M26" s="195"/>
      <c r="N26" s="195"/>
      <c r="O26" s="195"/>
      <c r="P26" s="195"/>
      <c r="Q26" s="107" t="str">
        <f>IF(AND('25'!$U$1='25'!$U$3,'25'!$U$3&gt;0),"SI","NO")</f>
        <v>SI</v>
      </c>
    </row>
    <row r="27" spans="1:17" s="1" customFormat="1" ht="14.25" customHeight="1" x14ac:dyDescent="0.3">
      <c r="A27" s="8"/>
      <c r="B27" s="195" t="s">
        <v>36</v>
      </c>
      <c r="C27" s="195"/>
      <c r="D27" s="195"/>
      <c r="E27" s="195"/>
      <c r="F27" s="195"/>
      <c r="G27" s="107" t="str">
        <f>IF(AND('9'!$U$1='9'!$U$3,'9'!$U$3&gt;0),"SI","NO")</f>
        <v>SI</v>
      </c>
      <c r="I27" s="8"/>
      <c r="J27" s="195" t="s">
        <v>61</v>
      </c>
      <c r="K27" s="195"/>
      <c r="L27" s="195"/>
      <c r="M27" s="195"/>
      <c r="N27" s="195"/>
      <c r="O27" s="195"/>
      <c r="P27" s="195"/>
      <c r="Q27" s="107" t="str">
        <f>IF(AND('26'!$U$1='26'!$U$3,'26'!$U$3&gt;0),"SI","NO")</f>
        <v>SI</v>
      </c>
    </row>
    <row r="28" spans="1:17" s="1" customFormat="1" ht="12" customHeight="1" x14ac:dyDescent="0.3">
      <c r="A28" s="8"/>
      <c r="B28" s="195" t="s">
        <v>37</v>
      </c>
      <c r="C28" s="195"/>
      <c r="D28" s="195"/>
      <c r="E28" s="195"/>
      <c r="F28" s="195"/>
      <c r="G28" s="107" t="str">
        <f>IF(AND('10'!$U$1='10'!$U$3,'10'!$U$3&gt;0),"SI","NO")</f>
        <v>SI</v>
      </c>
      <c r="I28" s="8"/>
      <c r="J28" s="195" t="s">
        <v>64</v>
      </c>
      <c r="K28" s="195"/>
      <c r="L28" s="195"/>
      <c r="M28" s="195"/>
      <c r="N28" s="195"/>
      <c r="O28" s="195"/>
      <c r="P28" s="195"/>
      <c r="Q28" s="107" t="str">
        <f>IF(AND('27'!$T$1='27'!$T$3,'27'!$T$3&gt;0),"SI","NO")</f>
        <v>SI</v>
      </c>
    </row>
    <row r="29" spans="1:17" s="1" customFormat="1" ht="13" x14ac:dyDescent="0.3">
      <c r="A29" s="8"/>
      <c r="B29" s="195" t="s">
        <v>38</v>
      </c>
      <c r="C29" s="195"/>
      <c r="D29" s="195"/>
      <c r="E29" s="195"/>
      <c r="F29" s="195"/>
      <c r="G29" s="107" t="str">
        <f>IF(AND('11'!$U$1='11'!$U$3,'11'!$U$3&gt;0),"SI","NO")</f>
        <v>SI</v>
      </c>
      <c r="I29" s="90" t="s">
        <v>66</v>
      </c>
      <c r="J29" s="91"/>
      <c r="K29" s="91"/>
      <c r="L29" s="5"/>
      <c r="M29" s="5"/>
      <c r="N29" s="5"/>
      <c r="O29" s="5"/>
      <c r="P29" s="5"/>
      <c r="Q29" s="92"/>
    </row>
    <row r="30" spans="1:17" s="1" customFormat="1" ht="13" x14ac:dyDescent="0.3">
      <c r="A30" s="8"/>
      <c r="B30" s="195" t="s">
        <v>40</v>
      </c>
      <c r="C30" s="195"/>
      <c r="D30" s="195"/>
      <c r="E30" s="195"/>
      <c r="F30" s="195"/>
      <c r="G30" s="107" t="str">
        <f>IF(AND('12'!$U$1='12'!$U$3,'12'!$U$3&gt;0),"SI","NO")</f>
        <v>SI</v>
      </c>
      <c r="I30" s="57"/>
      <c r="J30" s="195" t="s">
        <v>67</v>
      </c>
      <c r="K30" s="195"/>
      <c r="L30" s="195"/>
      <c r="M30" s="195"/>
      <c r="N30" s="195"/>
      <c r="O30" s="195"/>
      <c r="P30" s="195"/>
      <c r="Q30" s="107" t="str">
        <f>IF(AND('28'!$U$1='28'!$U$3,'28'!$U$3&gt;0),"SI","NO")</f>
        <v>SI</v>
      </c>
    </row>
    <row r="31" spans="1:17" s="1" customFormat="1" ht="13" x14ac:dyDescent="0.3">
      <c r="A31" s="8"/>
      <c r="B31" s="195" t="s">
        <v>41</v>
      </c>
      <c r="C31" s="195"/>
      <c r="D31" s="195"/>
      <c r="E31" s="195"/>
      <c r="F31" s="195"/>
      <c r="G31" s="107" t="str">
        <f>IF(AND('13'!$U$1='13'!$U$3,'13'!$U$3&gt;0),"SI","NO")</f>
        <v>SI</v>
      </c>
      <c r="I31" s="8"/>
      <c r="J31" s="195" t="s">
        <v>70</v>
      </c>
      <c r="K31" s="195"/>
      <c r="L31" s="195"/>
      <c r="M31" s="195"/>
      <c r="N31" s="195"/>
      <c r="O31" s="195"/>
      <c r="P31" s="195"/>
      <c r="Q31" s="107"/>
    </row>
    <row r="32" spans="1:17" s="1" customFormat="1" ht="13" x14ac:dyDescent="0.3">
      <c r="A32" s="8"/>
      <c r="B32" s="195" t="s">
        <v>42</v>
      </c>
      <c r="C32" s="195"/>
      <c r="D32" s="195"/>
      <c r="E32" s="195"/>
      <c r="F32" s="195"/>
      <c r="G32" s="107" t="str">
        <f>IF(AND('14'!$U$1='14'!$U$3,'14'!$U$3&gt;0),"SI","NO")</f>
        <v>SI</v>
      </c>
      <c r="I32" s="8"/>
      <c r="J32" s="195" t="s">
        <v>71</v>
      </c>
      <c r="K32" s="195"/>
      <c r="L32" s="195"/>
      <c r="M32" s="195"/>
      <c r="N32" s="195"/>
      <c r="O32" s="195"/>
      <c r="P32" s="195"/>
      <c r="Q32" s="107" t="str">
        <f>IF(AND('30'!$U$1='30'!$U$3,'30'!$U$3&gt;0),"SI","NO")</f>
        <v>SI</v>
      </c>
    </row>
    <row r="33" spans="1:17" s="1" customFormat="1" ht="13" x14ac:dyDescent="0.3">
      <c r="A33" s="93" t="s">
        <v>43</v>
      </c>
      <c r="B33" s="87"/>
      <c r="C33" s="87"/>
      <c r="D33" s="5"/>
      <c r="E33" s="5"/>
      <c r="F33" s="5"/>
      <c r="G33" s="106"/>
      <c r="I33" s="8"/>
      <c r="J33" s="195" t="s">
        <v>74</v>
      </c>
      <c r="K33" s="195"/>
      <c r="L33" s="195"/>
      <c r="M33" s="195"/>
      <c r="N33" s="195"/>
      <c r="O33" s="195"/>
      <c r="P33" s="195"/>
      <c r="Q33" s="107" t="str">
        <f>IF(AND('31'!$U$1='31'!$U$3,'31'!$U$3&gt;0),"SI","NO")</f>
        <v>SI</v>
      </c>
    </row>
    <row r="34" spans="1:17" s="1" customFormat="1" ht="13" x14ac:dyDescent="0.3">
      <c r="A34" s="8"/>
      <c r="B34" s="195" t="s">
        <v>44</v>
      </c>
      <c r="C34" s="195"/>
      <c r="D34" s="195"/>
      <c r="E34" s="195"/>
      <c r="F34" s="195"/>
      <c r="G34" s="107" t="str">
        <f>IF(AND('15'!$U$1='15'!$U$3,'15'!$U$3&gt;0),"SI","NO")</f>
        <v>SI</v>
      </c>
      <c r="I34" s="8"/>
      <c r="J34" s="195"/>
      <c r="K34" s="195"/>
      <c r="L34" s="195"/>
      <c r="M34" s="195"/>
      <c r="N34" s="195"/>
      <c r="O34" s="102"/>
      <c r="P34" s="195"/>
      <c r="Q34" s="215"/>
    </row>
    <row r="35" spans="1:17" s="1" customFormat="1" ht="15" customHeight="1" x14ac:dyDescent="0.35">
      <c r="A35" s="8"/>
      <c r="B35" s="195" t="s">
        <v>47</v>
      </c>
      <c r="C35" s="195"/>
      <c r="D35" s="195"/>
      <c r="E35" s="195"/>
      <c r="F35" s="195"/>
      <c r="G35" s="107" t="str">
        <f>IF(AND('16'!$U$1='16'!$U$3,'16'!$U$3&gt;0),"SI","NO")</f>
        <v>SI</v>
      </c>
      <c r="I35" s="216" t="s">
        <v>377</v>
      </c>
      <c r="J35" s="217"/>
      <c r="K35" s="88"/>
      <c r="L35" s="5"/>
      <c r="M35" s="5"/>
      <c r="N35" s="5"/>
      <c r="O35" s="5"/>
      <c r="P35" s="5"/>
      <c r="Q35" s="89"/>
    </row>
    <row r="36" spans="1:17" s="1" customFormat="1" ht="12.5" x14ac:dyDescent="0.25">
      <c r="A36" s="9"/>
      <c r="B36" s="10"/>
      <c r="C36" s="10"/>
      <c r="D36" s="10"/>
      <c r="E36" s="10"/>
      <c r="F36" s="10"/>
      <c r="G36" s="11"/>
      <c r="I36" s="9"/>
      <c r="J36" s="10"/>
      <c r="K36" s="10"/>
      <c r="L36" s="10"/>
      <c r="M36" s="10"/>
      <c r="N36" s="10"/>
      <c r="O36" s="10"/>
      <c r="P36" s="10"/>
      <c r="Q36" s="11"/>
    </row>
    <row r="37" spans="1:17" s="1" customFormat="1" ht="12.5" x14ac:dyDescent="0.25">
      <c r="A37" s="50"/>
      <c r="B37" s="50"/>
      <c r="C37" s="50"/>
      <c r="D37" s="50"/>
      <c r="E37" s="50"/>
      <c r="F37" s="50"/>
      <c r="G37" s="50"/>
    </row>
    <row r="38" spans="1:17" s="1" customFormat="1" ht="12.5" x14ac:dyDescent="0.25">
      <c r="A38" s="50"/>
      <c r="B38" s="50"/>
      <c r="C38" s="50"/>
      <c r="D38" s="50"/>
      <c r="E38" s="50"/>
      <c r="F38" s="50"/>
      <c r="G38" s="50"/>
    </row>
    <row r="39" spans="1:17" s="1" customFormat="1" ht="12.5" x14ac:dyDescent="0.25">
      <c r="A39" s="50"/>
      <c r="B39" s="50"/>
      <c r="C39" s="50"/>
      <c r="D39" s="50"/>
      <c r="E39" s="50"/>
      <c r="F39" s="50"/>
      <c r="G39" s="50"/>
    </row>
    <row r="40" spans="1:17" s="1" customFormat="1" ht="15" customHeight="1" x14ac:dyDescent="0.25">
      <c r="A40" s="50"/>
      <c r="B40" s="50"/>
      <c r="C40" s="50"/>
      <c r="D40" s="50"/>
      <c r="E40" s="50"/>
      <c r="F40" s="50"/>
      <c r="G40" s="50"/>
    </row>
    <row r="41" spans="1:17" s="1" customFormat="1" ht="12.5" x14ac:dyDescent="0.25">
      <c r="A41" s="50"/>
      <c r="B41" s="50"/>
      <c r="C41" s="50"/>
      <c r="D41" s="50"/>
      <c r="E41" s="50"/>
      <c r="F41" s="50"/>
      <c r="G41" s="50"/>
    </row>
    <row r="42" spans="1:17" s="1" customFormat="1" ht="12.5" x14ac:dyDescent="0.25">
      <c r="A42" s="50"/>
      <c r="B42" s="50"/>
      <c r="C42" s="50"/>
      <c r="D42" s="50"/>
      <c r="E42" s="50"/>
      <c r="F42" s="50"/>
      <c r="G42" s="50"/>
    </row>
    <row r="43" spans="1:17" s="1" customFormat="1" ht="12.5" x14ac:dyDescent="0.25">
      <c r="A43" s="50"/>
      <c r="B43" s="50"/>
      <c r="C43" s="50"/>
      <c r="D43" s="50"/>
      <c r="E43" s="50"/>
      <c r="F43" s="50"/>
      <c r="G43" s="50"/>
    </row>
    <row r="44" spans="1:17" s="1" customFormat="1" ht="12.5" x14ac:dyDescent="0.25">
      <c r="A44" s="50"/>
      <c r="B44" s="50"/>
      <c r="C44" s="50"/>
      <c r="D44" s="50"/>
      <c r="E44" s="50"/>
      <c r="F44" s="50"/>
      <c r="G44" s="50"/>
    </row>
    <row r="45" spans="1:17" ht="12.5" x14ac:dyDescent="0.25">
      <c r="I45" s="1"/>
      <c r="J45" s="1"/>
      <c r="K45" s="1"/>
      <c r="L45" s="1"/>
      <c r="M45" s="1"/>
      <c r="N45" s="1"/>
      <c r="O45" s="1"/>
      <c r="P45" s="1"/>
      <c r="Q45" s="1"/>
    </row>
    <row r="46" spans="1:17" ht="12.5" x14ac:dyDescent="0.25">
      <c r="I46" s="1"/>
      <c r="J46" s="1"/>
      <c r="K46" s="1"/>
      <c r="L46" s="1"/>
      <c r="M46" s="1"/>
      <c r="N46" s="1"/>
      <c r="O46" s="1"/>
      <c r="P46" s="1"/>
      <c r="Q46" s="1"/>
    </row>
    <row r="47" spans="1:17" ht="12.5" x14ac:dyDescent="0.25">
      <c r="I47" s="1"/>
      <c r="J47" s="1"/>
      <c r="K47" s="1"/>
      <c r="L47" s="1"/>
      <c r="M47" s="1"/>
      <c r="N47" s="1"/>
      <c r="O47" s="1"/>
      <c r="P47" s="1"/>
      <c r="Q47" s="1"/>
    </row>
  </sheetData>
  <sheetProtection algorithmName="SHA-512" hashValue="XKnwJYX3QWzpjhVPFLznzO821KUgkbRPn6k9PXRPIV2TF0njvP8ngbTbrx7bMi8Eozdi52I5HExsbwaeFCT/Xw==" saltValue="/KSvipD8qJKQlRq9dY1hPg==" spinCount="100000" sheet="1" objects="1" scenarios="1" formatRows="0"/>
  <mergeCells count="48">
    <mergeCell ref="P34:Q34"/>
    <mergeCell ref="J31:P31"/>
    <mergeCell ref="J33:P33"/>
    <mergeCell ref="B24:F24"/>
    <mergeCell ref="I35:J35"/>
    <mergeCell ref="J34:N34"/>
    <mergeCell ref="A1:G1"/>
    <mergeCell ref="A5:G5"/>
    <mergeCell ref="A14:G14"/>
    <mergeCell ref="A3:G3"/>
    <mergeCell ref="A4:G4"/>
    <mergeCell ref="A6:G6"/>
    <mergeCell ref="A8:G8"/>
    <mergeCell ref="A10:G10"/>
    <mergeCell ref="A7:B7"/>
    <mergeCell ref="C7:E7"/>
    <mergeCell ref="C9:G9"/>
    <mergeCell ref="A11:B11"/>
    <mergeCell ref="C11:G11"/>
    <mergeCell ref="B22:F22"/>
    <mergeCell ref="B35:F35"/>
    <mergeCell ref="B34:F34"/>
    <mergeCell ref="I14:Q14"/>
    <mergeCell ref="B18:F18"/>
    <mergeCell ref="B19:F19"/>
    <mergeCell ref="B20:F20"/>
    <mergeCell ref="B21:F21"/>
    <mergeCell ref="B32:F32"/>
    <mergeCell ref="B30:F30"/>
    <mergeCell ref="B31:F31"/>
    <mergeCell ref="B28:F28"/>
    <mergeCell ref="B29:F29"/>
    <mergeCell ref="B26:F26"/>
    <mergeCell ref="B27:F27"/>
    <mergeCell ref="B23:F23"/>
    <mergeCell ref="I11:K11"/>
    <mergeCell ref="J32:P32"/>
    <mergeCell ref="J17:P17"/>
    <mergeCell ref="J18:P18"/>
    <mergeCell ref="J19:P19"/>
    <mergeCell ref="J21:P21"/>
    <mergeCell ref="J22:P22"/>
    <mergeCell ref="J23:P23"/>
    <mergeCell ref="J24:P24"/>
    <mergeCell ref="J26:P26"/>
    <mergeCell ref="J27:P27"/>
    <mergeCell ref="J28:P28"/>
    <mergeCell ref="J30:P30"/>
  </mergeCells>
  <dataValidations count="1">
    <dataValidation type="whole" allowBlank="1" showInputMessage="1" showErrorMessage="1" error="Valor NO Válido." prompt="Solo números" sqref="C7" xr:uid="{00000000-0002-0000-0000-000000000000}">
      <formula1>Entero_Minimo</formula1>
      <formula2>Entero_Maximo</formula2>
    </dataValidation>
  </dataValidations>
  <hyperlinks>
    <hyperlink ref="B18:C18" location="'P1'!A1" display="Principio 1: Paridad de trato" xr:uid="{00000000-0004-0000-0000-000000000000}"/>
    <hyperlink ref="B19:C19" location="'P2'!A1" display="Principio 2: Participación de los accionistas" xr:uid="{00000000-0004-0000-0000-000001000000}"/>
    <hyperlink ref="B20:C20" location="'P3'!A1" display="Principio 3: No dilución en la participación en el capital social" xr:uid="{00000000-0004-0000-0000-000002000000}"/>
    <hyperlink ref="B21:C21" location="'P4'!A1" display="Principio 4: Información y comunicación a los accionistas" xr:uid="{00000000-0004-0000-0000-000003000000}"/>
    <hyperlink ref="B22:C22" location="'P5'!A1" display="Principio 5: Participación en dividendos de la Sociedad" xr:uid="{00000000-0004-0000-0000-000004000000}"/>
    <hyperlink ref="B23:C23" location="'P6'!A1" display="Principio 6: Cambio o toma de control" xr:uid="{00000000-0004-0000-0000-000005000000}"/>
    <hyperlink ref="B24:C24" location="'P7'!A1" display="Principio 7: Arbitraje para solución de controversias" xr:uid="{00000000-0004-0000-0000-000006000000}"/>
    <hyperlink ref="B26:C26" location="'P8'!A1" display="Principio 8: Función y competencia" xr:uid="{00000000-0004-0000-0000-000007000000}"/>
    <hyperlink ref="B27:C27" location="'P9'!A1" display="Principio 9: Reglamento de Junta General de Accionistas" xr:uid="{00000000-0004-0000-0000-000008000000}"/>
    <hyperlink ref="B28:C28" location="'P10'!A1" display="Principio 10: Mecanismos de convocatoria" xr:uid="{00000000-0004-0000-0000-000009000000}"/>
    <hyperlink ref="B29:C29" location="'P11'!A1" display="Principio 11: Propuestas de puntos de agenda" xr:uid="{00000000-0004-0000-0000-00000A000000}"/>
    <hyperlink ref="B30:C30" location="'P12'!A1" display="Principio 12: Procedimientos para el ejercicio del voto" xr:uid="{00000000-0004-0000-0000-00000B000000}"/>
    <hyperlink ref="B31:C31" location="'P13'!A1" display="Principio 13: Delegación de voto" xr:uid="{00000000-0004-0000-0000-00000C000000}"/>
    <hyperlink ref="B32:C32" location="'P14'!A1" display="Principio 14: Seguimiento de acuerdos de JGA" xr:uid="{00000000-0004-0000-0000-00000D000000}"/>
    <hyperlink ref="B35:C35" location="'P16'!A1" display="Principio 16: Funciones del Directorio" xr:uid="{00000000-0004-0000-0000-00000E000000}"/>
    <hyperlink ref="B34:C34" location="'P15'!A1" display="Principio 15: Conformación del Directorio" xr:uid="{00000000-0004-0000-0000-00000F000000}"/>
    <hyperlink ref="B18:F18" location="'1'!A1" display="Principio 1: Paridad de trato" xr:uid="{00000000-0004-0000-0000-000010000000}"/>
    <hyperlink ref="B19:F19" location="'2'!A1" display="Principio 2: Participación de los accionistas" xr:uid="{00000000-0004-0000-0000-000011000000}"/>
    <hyperlink ref="B20:F20" location="'3'!A1" display="Principio 3: No dilución en la participación en el capital social" xr:uid="{00000000-0004-0000-0000-000012000000}"/>
    <hyperlink ref="B21:F21" location="'4'!A1" display="Principio 4: Información y comunicación a los accionistas" xr:uid="{00000000-0004-0000-0000-000013000000}"/>
    <hyperlink ref="B22:F22" location="'5'!A1" display="Principio 5: Participación en dividendos de la Sociedad" xr:uid="{00000000-0004-0000-0000-000014000000}"/>
    <hyperlink ref="B23:F23" location="'6'!A1" display="Principio 6: Cambio o toma de control" xr:uid="{00000000-0004-0000-0000-000015000000}"/>
    <hyperlink ref="B24:F24" location="'7'!A1" display="Principio 7: Arbitraje para solución de controversias" xr:uid="{00000000-0004-0000-0000-000016000000}"/>
    <hyperlink ref="B26:F26" location="'8'!A1" display="Principio 8: Función y competencia" xr:uid="{00000000-0004-0000-0000-000017000000}"/>
    <hyperlink ref="B27:F27" location="'9'!A1" display="Principio 9: Reglamento de Junta General de Accionistas" xr:uid="{00000000-0004-0000-0000-000018000000}"/>
    <hyperlink ref="J26:K26" location="Principio25!A1" display="Principio 25: Entorno del sistema de gestión de riesgos" xr:uid="{00000000-0004-0000-0000-000019000000}"/>
    <hyperlink ref="J27:K27" location="Principio26!A1" display="Principio 26: Auditoría interna" xr:uid="{00000000-0004-0000-0000-00001A000000}"/>
    <hyperlink ref="J28:K28" location="Principio27!A1" display="Principio 27: Auditores externos" xr:uid="{00000000-0004-0000-0000-00001B000000}"/>
    <hyperlink ref="J19:K19" location="'P19'!A1" display="Principio 19: Directores Independientes" xr:uid="{00000000-0004-0000-0000-00001C000000}"/>
    <hyperlink ref="J17:K17" location="'P17'!A1" display="Principio 17: Deberes y derechos de los miembros del Directorio" xr:uid="{00000000-0004-0000-0000-00001D000000}"/>
    <hyperlink ref="J18:K18" location="'P18'!A1" display="Principio 18: Reglamento de Directorio" xr:uid="{00000000-0004-0000-0000-00001E000000}"/>
    <hyperlink ref="J24:K24" location="'P24'!A1" display="Principio 24: Funciones de la Alta Gerencia" xr:uid="{00000000-0004-0000-0000-00001F000000}"/>
    <hyperlink ref="B28:F28" location="'10'!A1" display="Principio 10: Mecanismos de convocatoria" xr:uid="{00000000-0004-0000-0000-000020000000}"/>
    <hyperlink ref="B29:F29" location="'11'!A1" display="Principio 11: Propuestas de puntos de agenda" xr:uid="{00000000-0004-0000-0000-000021000000}"/>
    <hyperlink ref="B30:F30" location="'12'!A1" display="Principio 12: Procedimientos para el ejercicio del voto" xr:uid="{00000000-0004-0000-0000-000022000000}"/>
    <hyperlink ref="B31:F31" location="'13'!A1" display="Principio 13: Delegación de voto" xr:uid="{00000000-0004-0000-0000-000023000000}"/>
    <hyperlink ref="B32:F32" location="'14'!A1" display="Principio 14: Seguimiento de acuerdos de JGA" xr:uid="{00000000-0004-0000-0000-000024000000}"/>
    <hyperlink ref="B34:F34" location="'15'!A1" display="Principio 15: Conformación del Directorio" xr:uid="{00000000-0004-0000-0000-000025000000}"/>
    <hyperlink ref="B35:F35" location="'16'!A1" display="Principio 16: Funciones del Directorio" xr:uid="{00000000-0004-0000-0000-000026000000}"/>
    <hyperlink ref="J17:N17" location="'17'!A1" display="Principio 17: Deberes y derechos de los miembros del Directorio" xr:uid="{00000000-0004-0000-0000-000027000000}"/>
    <hyperlink ref="J18:N18" location="'18'!A1" display="Principio 18: Reglamento de Directorio" xr:uid="{00000000-0004-0000-0000-000028000000}"/>
    <hyperlink ref="J19:N19" location="'19'!A1" display="Principio 19: Directores Independientes" xr:uid="{00000000-0004-0000-0000-000029000000}"/>
    <hyperlink ref="J20:N20" location="'20'!A1" display="Principio 20: Operatividad del Directorio" xr:uid="{00000000-0004-0000-0000-00002A000000}"/>
    <hyperlink ref="J21:N21" location="'21'!A1" display="Principio 21: Comités especiales" xr:uid="{00000000-0004-0000-0000-00002B000000}"/>
    <hyperlink ref="J22:N22" location="'22'!A1" display="Principio 22: Código de Ética y conflictos de interés" xr:uid="{00000000-0004-0000-0000-00002C000000}"/>
    <hyperlink ref="J23:N23" location="'23'!A1" display="Principio 23: Operaciones con partes vinculadas" xr:uid="{00000000-0004-0000-0000-00002D000000}"/>
    <hyperlink ref="J24:N24" location="'24'!A1" display="Principio 24: Funciones de la Alta Gerencia" xr:uid="{00000000-0004-0000-0000-00002E000000}"/>
    <hyperlink ref="J26:N26" location="'25'!A1" display="Principio 25: Entorno del sistema de gestión de riesgos" xr:uid="{00000000-0004-0000-0000-00002F000000}"/>
    <hyperlink ref="J27:N27" location="'26'!A1" display="Principio 26: Auditoría interna" xr:uid="{00000000-0004-0000-0000-000030000000}"/>
    <hyperlink ref="J28:N28" location="'27'!A1" display="Principio 27: Auditores externos" xr:uid="{00000000-0004-0000-0000-000031000000}"/>
    <hyperlink ref="J30:N30" location="'28'!A1" display="Principio 28: Política de información" xr:uid="{00000000-0004-0000-0000-000032000000}"/>
    <hyperlink ref="J31:N31" location="'29'!A1" display="Principio 29: Estados Financieros y Memoria Anual" xr:uid="{00000000-0004-0000-0000-000033000000}"/>
    <hyperlink ref="J32:N32" location="'30'!A1" display="Principio 30: Información sobre estructura accionaria y acuerdos entre los accionistas" xr:uid="{00000000-0004-0000-0000-000034000000}"/>
    <hyperlink ref="J33:N33" location="'31'!A1" display="Principio 31: Informe de gobierno corporativo" xr:uid="{00000000-0004-0000-0000-000035000000}"/>
    <hyperlink ref="I35:J35" location="SeccionC!A1" display="SECCION C" xr:uid="{00000000-0004-0000-0000-000036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V14"/>
  <sheetViews>
    <sheetView zoomScale="85" zoomScaleNormal="85" workbookViewId="0">
      <selection activeCell="E12" sqref="E12"/>
    </sheetView>
  </sheetViews>
  <sheetFormatPr baseColWidth="10" defaultColWidth="11.453125" defaultRowHeight="12.5" x14ac:dyDescent="0.25"/>
  <cols>
    <col min="1" max="1" width="43.81640625" style="1" customWidth="1"/>
    <col min="2" max="2" width="4.81640625" style="1" customWidth="1"/>
    <col min="3" max="3" width="5.54296875" style="1" customWidth="1"/>
    <col min="4" max="4" width="6.81640625" style="1" customWidth="1"/>
    <col min="5" max="5" width="25.453125" style="1" customWidth="1"/>
    <col min="6" max="6" width="1.453125" style="1" customWidth="1"/>
    <col min="7" max="7" width="5.1796875" style="1" bestFit="1" customWidth="1"/>
    <col min="8" max="8" width="46.1796875" style="41" customWidth="1"/>
    <col min="9" max="12" width="2.453125" style="1" customWidth="1"/>
    <col min="13" max="16" width="3.81640625" style="1" customWidth="1"/>
    <col min="17" max="18" width="4.1796875" style="1" customWidth="1"/>
    <col min="19" max="19" width="4.1796875" style="67" customWidth="1"/>
    <col min="20" max="20" width="4.1796875" style="1" customWidth="1"/>
    <col min="21" max="21" width="4" style="67" bestFit="1" customWidth="1"/>
    <col min="22" max="22" width="2" style="67" customWidth="1"/>
    <col min="23" max="23" width="4.1796875" style="1" customWidth="1"/>
    <col min="24" max="16384" width="11.453125" style="1"/>
  </cols>
  <sheetData>
    <row r="1" spans="1:22" ht="38.25" customHeight="1" x14ac:dyDescent="0.25">
      <c r="A1" s="295" t="s">
        <v>783</v>
      </c>
      <c r="B1" s="296"/>
      <c r="C1" s="296"/>
      <c r="D1" s="296"/>
      <c r="E1" s="296"/>
      <c r="U1" s="67">
        <v>1</v>
      </c>
    </row>
    <row r="2" spans="1:22" ht="11.25" hidden="1" customHeight="1" x14ac:dyDescent="0.25">
      <c r="A2" s="71" t="s">
        <v>444</v>
      </c>
      <c r="B2" s="71" t="s">
        <v>444</v>
      </c>
      <c r="C2" s="71" t="s">
        <v>444</v>
      </c>
      <c r="D2" s="71" t="s">
        <v>444</v>
      </c>
      <c r="E2" s="71" t="s">
        <v>444</v>
      </c>
      <c r="F2" s="71" t="s">
        <v>444</v>
      </c>
      <c r="H2" s="71" t="s">
        <v>444</v>
      </c>
      <c r="I2" s="71" t="s">
        <v>444</v>
      </c>
      <c r="J2" s="71" t="s">
        <v>444</v>
      </c>
      <c r="K2" s="71" t="s">
        <v>444</v>
      </c>
      <c r="L2" s="71" t="s">
        <v>444</v>
      </c>
      <c r="M2" s="71" t="s">
        <v>444</v>
      </c>
      <c r="N2" s="71" t="s">
        <v>444</v>
      </c>
    </row>
    <row r="3" spans="1:22" ht="14" x14ac:dyDescent="0.25">
      <c r="A3" s="248" t="s">
        <v>35</v>
      </c>
      <c r="B3" s="248"/>
      <c r="C3" s="248"/>
      <c r="D3" s="248"/>
      <c r="E3" s="248"/>
      <c r="U3" s="67">
        <f>SUM(V:V)</f>
        <v>1</v>
      </c>
    </row>
    <row r="4" spans="1:22" ht="15" customHeight="1" x14ac:dyDescent="0.35">
      <c r="A4" s="239" t="s">
        <v>108</v>
      </c>
      <c r="B4" s="239"/>
      <c r="C4" s="239"/>
      <c r="D4" s="239"/>
      <c r="E4" s="239"/>
      <c r="G4"/>
      <c r="H4" s="94" t="s">
        <v>355</v>
      </c>
    </row>
    <row r="5" spans="1:22" ht="13" x14ac:dyDescent="0.25">
      <c r="B5" s="100" t="s">
        <v>1</v>
      </c>
      <c r="C5" s="100" t="s">
        <v>2</v>
      </c>
      <c r="D5" s="264" t="s">
        <v>3</v>
      </c>
      <c r="E5" s="264"/>
      <c r="G5" s="54" t="s">
        <v>388</v>
      </c>
    </row>
    <row r="6" spans="1:22" ht="47.25" customHeight="1" x14ac:dyDescent="0.35">
      <c r="A6" s="72" t="s">
        <v>109</v>
      </c>
      <c r="B6" s="99" t="s">
        <v>15</v>
      </c>
      <c r="C6" s="99"/>
      <c r="D6" s="285"/>
      <c r="E6" s="285"/>
      <c r="G6" s="55" t="str">
        <f>CONCATENATE("(",LEN(D6),")")</f>
        <v>(0)</v>
      </c>
      <c r="H6" s="53" t="str">
        <f>IF(( AND(B6="x",C6="x") ),"(*) Marcar solo un valor: Si o No",IF(AND(C6="x",LEN(D6)=0),"(*) Completar la celda de explicación",
CONCATENATE("(Si/No) Marcar con 'X' solo uno de los campos. (Explicación) Longitud Máxima de ",Explicacion_LongMaximo," caracteres")))</f>
        <v>(Si/No) Marcar con 'X' solo uno de los campos. (Explicación) Longitud Máxima de 1000 caracteres</v>
      </c>
      <c r="S6" s="67">
        <v>50</v>
      </c>
      <c r="U6"/>
      <c r="V6" s="68">
        <f>IF( AND(B6="",C6=""),0,IF(AND(C6&lt;&gt;"",D6=""),0,1))</f>
        <v>1</v>
      </c>
    </row>
    <row r="7" spans="1:22" ht="9.75" customHeight="1" x14ac:dyDescent="0.25">
      <c r="A7" s="294"/>
      <c r="B7" s="294"/>
      <c r="C7" s="294"/>
      <c r="D7" s="294"/>
      <c r="E7" s="294"/>
    </row>
    <row r="8" spans="1:22" ht="30.75" customHeight="1" x14ac:dyDescent="0.35">
      <c r="A8" s="241" t="s">
        <v>641</v>
      </c>
      <c r="B8" s="241"/>
      <c r="C8" s="241"/>
      <c r="D8" s="241"/>
      <c r="E8" s="241"/>
      <c r="G8"/>
    </row>
    <row r="9" spans="1:22" ht="13" x14ac:dyDescent="0.25">
      <c r="A9" s="268"/>
      <c r="B9" s="268"/>
      <c r="C9" s="14" t="s">
        <v>1</v>
      </c>
      <c r="D9" s="14" t="s">
        <v>2</v>
      </c>
      <c r="E9" s="14" t="s">
        <v>110</v>
      </c>
    </row>
    <row r="10" spans="1:22" ht="31.5" x14ac:dyDescent="0.25">
      <c r="A10" s="286" t="s">
        <v>111</v>
      </c>
      <c r="B10" s="286"/>
      <c r="C10" s="99"/>
      <c r="D10" s="99" t="s">
        <v>15</v>
      </c>
      <c r="E10" s="73" t="s">
        <v>882</v>
      </c>
      <c r="H10" s="41" t="str">
        <f>IF(( AND($C$10="x",$D$10="x") ),"(*) Marcar solo un valor: Si o No","")</f>
        <v/>
      </c>
      <c r="S10" s="67">
        <v>148</v>
      </c>
      <c r="U10" s="1"/>
    </row>
    <row r="11" spans="1:22" ht="62.25" customHeight="1" x14ac:dyDescent="0.25">
      <c r="A11" s="286" t="s">
        <v>112</v>
      </c>
      <c r="B11" s="286"/>
      <c r="C11" s="99"/>
      <c r="D11" s="99" t="s">
        <v>15</v>
      </c>
      <c r="E11" s="182" t="s">
        <v>883</v>
      </c>
      <c r="H11" s="41" t="str">
        <f>IF(( AND($C$11="x",$D$11="x") ),"(*) Marcar solo un valor: Si o No","")</f>
        <v/>
      </c>
      <c r="S11" s="67">
        <v>149</v>
      </c>
      <c r="U11" s="1"/>
    </row>
    <row r="12" spans="1:22" ht="51.75" customHeight="1" x14ac:dyDescent="0.25">
      <c r="A12" s="286" t="s">
        <v>113</v>
      </c>
      <c r="B12" s="286"/>
      <c r="C12" s="99"/>
      <c r="D12" s="99" t="s">
        <v>15</v>
      </c>
      <c r="E12" s="182" t="s">
        <v>883</v>
      </c>
      <c r="H12" s="41" t="str">
        <f>IF(( AND($C$12="x",$D$12="x") ),"(*) Marcar solo un valor: Si o No","")</f>
        <v/>
      </c>
      <c r="S12" s="67">
        <v>150</v>
      </c>
      <c r="U12" s="1"/>
    </row>
    <row r="13" spans="1:22" ht="51" customHeight="1" x14ac:dyDescent="0.25">
      <c r="A13" s="286" t="s">
        <v>114</v>
      </c>
      <c r="B13" s="286"/>
      <c r="C13" s="99"/>
      <c r="D13" s="99" t="s">
        <v>15</v>
      </c>
      <c r="E13" s="182" t="s">
        <v>883</v>
      </c>
      <c r="H13" s="41" t="str">
        <f>IF(( AND($C$13="x",$D$13="x") ),"(*) Marcar solo un valor: Si o No","")</f>
        <v/>
      </c>
      <c r="S13" s="67">
        <v>151</v>
      </c>
      <c r="U13" s="1"/>
    </row>
    <row r="14" spans="1:22" ht="14.5" x14ac:dyDescent="0.35">
      <c r="A14" s="286" t="s">
        <v>115</v>
      </c>
      <c r="B14" s="286"/>
      <c r="C14" s="99" t="s">
        <v>15</v>
      </c>
      <c r="D14" s="99"/>
      <c r="E14" s="73"/>
      <c r="H14" s="41" t="str">
        <f>IF(( AND($C$14="x",$D$14="x") ),"(*) Marcar solo un valor: Si o No","")</f>
        <v/>
      </c>
      <c r="S14" s="67">
        <v>152</v>
      </c>
      <c r="U14"/>
    </row>
  </sheetData>
  <sheetProtection algorithmName="SHA-512" hashValue="8Ova6n0nXEwyR2DuRWN8IjwC21phZflzukPSQufE6mq+oOBbq0W/PkU5kv/Nxx1gdMvaAgmdUQam4bMFtky+sQ==" saltValue="5hhCyl1zuGeuIJjrKjrcrg==" spinCount="100000" sheet="1" objects="1" scenarios="1" formatRows="0"/>
  <mergeCells count="13">
    <mergeCell ref="A14:B14"/>
    <mergeCell ref="D5:E5"/>
    <mergeCell ref="D6:E6"/>
    <mergeCell ref="A8:E8"/>
    <mergeCell ref="A1:E1"/>
    <mergeCell ref="A9:B9"/>
    <mergeCell ref="A10:B10"/>
    <mergeCell ref="A11:B11"/>
    <mergeCell ref="A12:B12"/>
    <mergeCell ref="A13:B13"/>
    <mergeCell ref="A3:E3"/>
    <mergeCell ref="A4:E4"/>
    <mergeCell ref="A7:E7"/>
  </mergeCells>
  <dataValidations count="2">
    <dataValidation type="textLength" allowBlank="1" showErrorMessage="1" error="Cantidad de caracteres NO valido." sqref="D6:E6" xr:uid="{00000000-0002-0000-0900-000000000000}">
      <formula1>Explicacion_LongMinimo</formula1>
      <formula2>Explicacion_LongMaximo</formula2>
    </dataValidation>
    <dataValidation type="custom" allowBlank="1" showDropDown="1" showInputMessage="1" showErrorMessage="1" error="Valor NO Válido." prompt="Ingrese &quot;X&quot;" sqref="B6:C6 C10:D14" xr:uid="{00000000-0002-0000-0900-000001000000}">
      <formula1>COUNTIF(Respuesta_SINO,TRIM(CELL("contents")))=1</formula1>
    </dataValidation>
  </dataValidations>
  <hyperlinks>
    <hyperlink ref="H4" location="Principal!A1" display="Volver al Indice" xr:uid="{00000000-0004-0000-0900-000000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V23"/>
  <sheetViews>
    <sheetView topLeftCell="A17" zoomScale="90" zoomScaleNormal="90" workbookViewId="0">
      <selection activeCell="G16" sqref="G16"/>
    </sheetView>
  </sheetViews>
  <sheetFormatPr baseColWidth="10" defaultColWidth="11.453125" defaultRowHeight="12.5" x14ac:dyDescent="0.25"/>
  <cols>
    <col min="1" max="1" width="25.54296875" style="1" customWidth="1"/>
    <col min="2" max="2" width="17.81640625" style="1" customWidth="1"/>
    <col min="3" max="3" width="4.81640625" style="1" customWidth="1"/>
    <col min="4" max="4" width="5.54296875" style="1" customWidth="1"/>
    <col min="5" max="5" width="8" style="1" customWidth="1"/>
    <col min="6" max="6" width="7" style="1" customWidth="1"/>
    <col min="7" max="7" width="19.1796875" style="1" customWidth="1"/>
    <col min="8" max="8" width="1.54296875" style="1" customWidth="1"/>
    <col min="9" max="9" width="5.1796875" style="1" bestFit="1" customWidth="1"/>
    <col min="10" max="10" width="45" style="41" customWidth="1"/>
    <col min="11" max="14" width="1.81640625" style="1" customWidth="1"/>
    <col min="15" max="18" width="4.453125" style="1" customWidth="1"/>
    <col min="19" max="19" width="5.54296875" style="67" customWidth="1"/>
    <col min="20" max="20" width="5.54296875" style="1" customWidth="1"/>
    <col min="21" max="21" width="4" style="67" bestFit="1" customWidth="1"/>
    <col min="22" max="22" width="2.453125" style="67" customWidth="1"/>
    <col min="23" max="16384" width="11.453125" style="1"/>
  </cols>
  <sheetData>
    <row r="1" spans="1:22" ht="14" x14ac:dyDescent="0.25">
      <c r="A1" s="248" t="s">
        <v>36</v>
      </c>
      <c r="B1" s="248"/>
      <c r="C1" s="248"/>
      <c r="D1" s="248"/>
      <c r="E1" s="248"/>
      <c r="F1" s="248"/>
      <c r="G1" s="248"/>
      <c r="J1" s="95" t="str">
        <f>'8'!A1</f>
        <v>PILAR II: Junta General de Accionistas (JGA)</v>
      </c>
      <c r="U1" s="67">
        <v>1</v>
      </c>
    </row>
    <row r="2" spans="1:22" hidden="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3">
      <c r="A3" s="239" t="s">
        <v>116</v>
      </c>
      <c r="B3" s="239"/>
      <c r="C3" s="239"/>
      <c r="D3" s="239"/>
      <c r="E3" s="239"/>
      <c r="F3" s="239"/>
      <c r="G3" s="239"/>
      <c r="J3" s="94" t="s">
        <v>355</v>
      </c>
      <c r="U3" s="67">
        <f>SUM(V:V)</f>
        <v>1</v>
      </c>
    </row>
    <row r="4" spans="1:22" ht="26.25" customHeight="1" x14ac:dyDescent="0.25">
      <c r="A4" s="223"/>
      <c r="B4" s="224"/>
      <c r="C4" s="100" t="s">
        <v>1</v>
      </c>
      <c r="D4" s="100" t="s">
        <v>2</v>
      </c>
      <c r="E4" s="264" t="s">
        <v>3</v>
      </c>
      <c r="F4" s="264"/>
      <c r="G4" s="264"/>
      <c r="I4" s="54" t="s">
        <v>388</v>
      </c>
    </row>
    <row r="5" spans="1:22" ht="47.25" customHeight="1" x14ac:dyDescent="0.25">
      <c r="A5" s="227" t="s">
        <v>117</v>
      </c>
      <c r="B5" s="228"/>
      <c r="C5" s="99" t="s">
        <v>15</v>
      </c>
      <c r="D5" s="99"/>
      <c r="E5" s="199"/>
      <c r="F5" s="200"/>
      <c r="G5" s="201"/>
      <c r="I5" s="55" t="str">
        <f>CONCATENATE("(",LEN(E5),")")</f>
        <v>(0)</v>
      </c>
      <c r="J5" s="53"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67">
        <v>51</v>
      </c>
      <c r="V5" s="68">
        <f>IF( AND(C5="",D5=""),0,IF(AND(D5&lt;&gt;"",E5=""),0,1))</f>
        <v>1</v>
      </c>
    </row>
    <row r="6" spans="1:22" ht="9.75" customHeight="1" x14ac:dyDescent="0.25">
      <c r="A6" s="298"/>
      <c r="B6" s="298"/>
      <c r="C6" s="298"/>
      <c r="D6" s="298"/>
      <c r="E6" s="298"/>
      <c r="F6" s="298"/>
      <c r="G6" s="298"/>
    </row>
    <row r="7" spans="1:22" ht="24.65" customHeight="1" x14ac:dyDescent="0.35">
      <c r="A7" s="241" t="s">
        <v>470</v>
      </c>
      <c r="B7" s="241"/>
      <c r="C7" s="241"/>
      <c r="D7" s="241"/>
      <c r="E7" s="241"/>
      <c r="F7" s="241"/>
      <c r="G7" s="241"/>
      <c r="I7"/>
    </row>
    <row r="8" spans="1:22" ht="8.25" customHeight="1" x14ac:dyDescent="0.25">
      <c r="A8" s="298"/>
      <c r="B8" s="298"/>
      <c r="C8" s="298"/>
      <c r="D8" s="298"/>
      <c r="E8" s="298"/>
      <c r="F8" s="298"/>
      <c r="G8" s="298"/>
    </row>
    <row r="9" spans="1:22" ht="31.25" customHeight="1" x14ac:dyDescent="0.25">
      <c r="A9" s="117"/>
      <c r="B9" s="117"/>
      <c r="C9" s="117"/>
      <c r="D9" s="117"/>
      <c r="E9" s="14" t="s">
        <v>1</v>
      </c>
      <c r="F9" s="14" t="s">
        <v>2</v>
      </c>
      <c r="G9" s="144" t="s">
        <v>463</v>
      </c>
    </row>
    <row r="10" spans="1:22" ht="53.25" customHeight="1" x14ac:dyDescent="0.25">
      <c r="A10" s="274" t="s">
        <v>468</v>
      </c>
      <c r="B10" s="275"/>
      <c r="C10" s="275"/>
      <c r="D10" s="276"/>
      <c r="E10" s="99" t="s">
        <v>15</v>
      </c>
      <c r="F10" s="99"/>
      <c r="G10" s="73"/>
      <c r="J10" s="41" t="str">
        <f>IF(( AND($E$10="x",$F$10="x") ),"(*) Marcar solo un valor: Si o No","")</f>
        <v/>
      </c>
      <c r="S10" s="67">
        <v>423</v>
      </c>
      <c r="U10" s="1"/>
    </row>
    <row r="11" spans="1:22" ht="47.25" customHeight="1" x14ac:dyDescent="0.25">
      <c r="A11" s="274" t="s">
        <v>469</v>
      </c>
      <c r="B11" s="275"/>
      <c r="C11" s="275"/>
      <c r="D11" s="276"/>
      <c r="E11" s="99"/>
      <c r="F11" s="99" t="s">
        <v>15</v>
      </c>
      <c r="G11" s="73" t="s">
        <v>853</v>
      </c>
      <c r="J11" s="41" t="str">
        <f>IF(( AND($E$11="x",$F$11="x") ),"(*) Marcar solo un valor: Si o No","")</f>
        <v/>
      </c>
      <c r="S11" s="67">
        <v>424</v>
      </c>
      <c r="U11" s="1"/>
    </row>
    <row r="12" spans="1:22" ht="34.5" customHeight="1" x14ac:dyDescent="0.25">
      <c r="A12" s="274" t="s">
        <v>642</v>
      </c>
      <c r="B12" s="275"/>
      <c r="C12" s="275"/>
      <c r="D12" s="276"/>
      <c r="E12" s="99" t="s">
        <v>15</v>
      </c>
      <c r="F12" s="99"/>
      <c r="G12" s="73"/>
      <c r="J12" s="41" t="str">
        <f>IF(( AND($E$12="x",$F$12="x") ),"(*) Marcar solo un valor: Si o No","")</f>
        <v/>
      </c>
      <c r="S12" s="67">
        <v>154</v>
      </c>
      <c r="U12" s="1"/>
    </row>
    <row r="13" spans="1:22" ht="41.25" customHeight="1" x14ac:dyDescent="0.25">
      <c r="A13" s="274" t="s">
        <v>643</v>
      </c>
      <c r="B13" s="275"/>
      <c r="C13" s="275"/>
      <c r="D13" s="276"/>
      <c r="E13" s="99" t="s">
        <v>15</v>
      </c>
      <c r="F13" s="99"/>
      <c r="G13" s="73"/>
      <c r="J13" s="41" t="str">
        <f>IF(( AND($E$13="x",$F$13="x") ),"(*) Marcar solo un valor: Si o No","")</f>
        <v/>
      </c>
      <c r="S13" s="67">
        <v>155</v>
      </c>
      <c r="U13" s="1"/>
    </row>
    <row r="14" spans="1:22" ht="39.75" customHeight="1" x14ac:dyDescent="0.25">
      <c r="A14" s="274" t="s">
        <v>644</v>
      </c>
      <c r="B14" s="275"/>
      <c r="C14" s="275"/>
      <c r="D14" s="276"/>
      <c r="E14" s="99" t="s">
        <v>15</v>
      </c>
      <c r="F14" s="99"/>
      <c r="G14" s="73"/>
      <c r="J14" s="41" t="str">
        <f>IF(( AND($E$14="x",$F$14="x") ),"(*) Marcar solo un valor: Si o No","")</f>
        <v/>
      </c>
      <c r="S14" s="67">
        <v>156</v>
      </c>
      <c r="U14" s="1"/>
    </row>
    <row r="15" spans="1:22" ht="72" customHeight="1" x14ac:dyDescent="0.25">
      <c r="A15" s="274" t="s">
        <v>467</v>
      </c>
      <c r="B15" s="275"/>
      <c r="C15" s="275"/>
      <c r="D15" s="276"/>
      <c r="E15" s="99" t="s">
        <v>15</v>
      </c>
      <c r="F15" s="99"/>
      <c r="G15" s="73" t="s">
        <v>884</v>
      </c>
      <c r="J15" s="41" t="str">
        <f>IF(( AND($E$15="x",$F$15="x") ),"(*) Marcar solo un valor: Si o No","")</f>
        <v/>
      </c>
      <c r="S15" s="67">
        <v>157</v>
      </c>
      <c r="U15" s="1"/>
    </row>
    <row r="16" spans="1:22" ht="57.75" customHeight="1" x14ac:dyDescent="0.25">
      <c r="A16" s="274" t="s">
        <v>464</v>
      </c>
      <c r="B16" s="275"/>
      <c r="C16" s="275"/>
      <c r="D16" s="276"/>
      <c r="E16" s="99" t="s">
        <v>15</v>
      </c>
      <c r="F16" s="99"/>
      <c r="G16" s="73" t="s">
        <v>854</v>
      </c>
      <c r="J16" s="41" t="str">
        <f>IF(( AND($E$16="x",$F$16="x") ),"(*) Marcar solo un valor: Si o No","")</f>
        <v/>
      </c>
      <c r="S16" s="67">
        <v>429</v>
      </c>
      <c r="U16" s="1"/>
    </row>
    <row r="17" spans="1:21" ht="57.75" customHeight="1" x14ac:dyDescent="0.25">
      <c r="A17" s="274" t="s">
        <v>465</v>
      </c>
      <c r="B17" s="275"/>
      <c r="C17" s="275"/>
      <c r="D17" s="276"/>
      <c r="E17" s="99" t="s">
        <v>15</v>
      </c>
      <c r="F17" s="99"/>
      <c r="G17" s="73" t="s">
        <v>855</v>
      </c>
      <c r="J17" s="41" t="str">
        <f>IF(( AND($E$17="x",$F$17="x") ),"(*) Marcar solo un valor: Si o No","")</f>
        <v/>
      </c>
      <c r="S17" s="67">
        <v>430</v>
      </c>
      <c r="U17" s="1"/>
    </row>
    <row r="18" spans="1:21" ht="60.75" customHeight="1" x14ac:dyDescent="0.25">
      <c r="A18" s="274" t="s">
        <v>466</v>
      </c>
      <c r="B18" s="275"/>
      <c r="C18" s="275"/>
      <c r="D18" s="276"/>
      <c r="E18" s="99" t="s">
        <v>15</v>
      </c>
      <c r="F18" s="99"/>
      <c r="G18" s="73" t="s">
        <v>856</v>
      </c>
      <c r="J18" s="41" t="str">
        <f>IF(( AND($E$18="x",$F$18="x") ),"(*) Marcar solo un valor: Si o No","")</f>
        <v/>
      </c>
      <c r="S18" s="67">
        <v>431</v>
      </c>
      <c r="U18" s="1"/>
    </row>
    <row r="19" spans="1:21" ht="42.65" customHeight="1" x14ac:dyDescent="0.35">
      <c r="A19" s="137" t="s">
        <v>609</v>
      </c>
      <c r="B19" s="269"/>
      <c r="C19" s="270"/>
      <c r="D19" s="270"/>
      <c r="E19" s="270"/>
      <c r="F19" s="270"/>
      <c r="G19" s="271"/>
      <c r="S19" s="67">
        <v>158</v>
      </c>
      <c r="U19"/>
    </row>
    <row r="20" spans="1:21" ht="38" customHeight="1" x14ac:dyDescent="0.35">
      <c r="A20" s="297" t="s">
        <v>471</v>
      </c>
      <c r="B20" s="297"/>
      <c r="C20" s="297"/>
      <c r="D20" s="297"/>
      <c r="E20" s="297"/>
      <c r="F20" s="297"/>
      <c r="G20" s="297"/>
      <c r="I20"/>
    </row>
    <row r="21" spans="1:21" ht="13" x14ac:dyDescent="0.25">
      <c r="A21" s="249"/>
      <c r="B21" s="249"/>
      <c r="C21" s="249"/>
      <c r="D21" s="249"/>
      <c r="E21" s="249"/>
      <c r="F21" s="144" t="s">
        <v>1</v>
      </c>
      <c r="G21" s="144" t="s">
        <v>2</v>
      </c>
    </row>
    <row r="22" spans="1:21" ht="33" customHeight="1" x14ac:dyDescent="0.25">
      <c r="A22" s="274" t="s">
        <v>472</v>
      </c>
      <c r="B22" s="275"/>
      <c r="C22" s="275"/>
      <c r="D22" s="275"/>
      <c r="E22" s="276"/>
      <c r="F22" s="99" t="s">
        <v>15</v>
      </c>
      <c r="G22" s="99"/>
      <c r="J22" s="41" t="str">
        <f>IF(( AND($F$22="x",$G$22="x") ),"(*) Marcar solo un valor: Si o No","")</f>
        <v/>
      </c>
      <c r="S22" s="67">
        <v>433</v>
      </c>
      <c r="U22" s="1"/>
    </row>
    <row r="23" spans="1:21" ht="26" customHeight="1" x14ac:dyDescent="0.35">
      <c r="A23" s="274" t="s">
        <v>473</v>
      </c>
      <c r="B23" s="275"/>
      <c r="C23" s="275"/>
      <c r="D23" s="275"/>
      <c r="E23" s="276"/>
      <c r="F23" s="99" t="s">
        <v>15</v>
      </c>
      <c r="G23" s="99"/>
      <c r="J23" s="41" t="str">
        <f>IF(( AND($F$23="x",$G$23="x") ),"(*) Marcar solo un valor: Si o No","")</f>
        <v/>
      </c>
      <c r="S23" s="67">
        <v>434</v>
      </c>
      <c r="U23"/>
    </row>
  </sheetData>
  <sheetProtection algorithmName="SHA-512" hashValue="2wim1+btgC06qlcjak6uGj7+lvYGH4DaOOJA6CsDM8ELfBBgZla6sNbek1Tutsm63fTE9OWcJCuwRnVt+oKqIQ==" saltValue="GPr5EymKPDqmPDAfg+FUVQ==" spinCount="100000" sheet="1" objects="1" scenarios="1" formatRows="0"/>
  <mergeCells count="23">
    <mergeCell ref="A1:G1"/>
    <mergeCell ref="A3:G3"/>
    <mergeCell ref="A4:B4"/>
    <mergeCell ref="A6:G6"/>
    <mergeCell ref="A8:G8"/>
    <mergeCell ref="A5:B5"/>
    <mergeCell ref="A7:G7"/>
    <mergeCell ref="E4:G4"/>
    <mergeCell ref="E5:G5"/>
    <mergeCell ref="A10:D10"/>
    <mergeCell ref="A12:D12"/>
    <mergeCell ref="A13:D13"/>
    <mergeCell ref="A14:D14"/>
    <mergeCell ref="A18:D18"/>
    <mergeCell ref="A11:D11"/>
    <mergeCell ref="A15:D15"/>
    <mergeCell ref="A16:D16"/>
    <mergeCell ref="A17:D17"/>
    <mergeCell ref="A20:G20"/>
    <mergeCell ref="A22:E22"/>
    <mergeCell ref="A21:E21"/>
    <mergeCell ref="A23:E23"/>
    <mergeCell ref="B19:G19"/>
  </mergeCells>
  <dataValidations xWindow="503" yWindow="438" count="2">
    <dataValidation type="textLength" allowBlank="1" showErrorMessage="1" error="Cantidad de caracteres NO valido." sqref="E5:G5" xr:uid="{00000000-0002-0000-0A00-000000000000}">
      <formula1>Explicacion_LongMinimo</formula1>
      <formula2>Explicacion_LongMaximo</formula2>
    </dataValidation>
    <dataValidation type="custom" allowBlank="1" showDropDown="1" showInputMessage="1" showErrorMessage="1" error="Valor NO Válido." prompt="Ingrese &quot;X&quot;" sqref="C5:D5 E10:F18" xr:uid="{00000000-0002-0000-0A00-000001000000}">
      <formula1>COUNTIF(Respuesta_SINO,TRIM(CELL("contents")))=1</formula1>
    </dataValidation>
  </dataValidations>
  <hyperlinks>
    <hyperlink ref="J3" location="Principal!A1" display="Volver al Indice" xr:uid="{00000000-0004-0000-0A00-000000000000}"/>
  </hyperlinks>
  <pageMargins left="0.7" right="0.7" top="0.75" bottom="0.75" header="0.3" footer="0.3"/>
  <pageSetup paperSize="9" scale="9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V54"/>
  <sheetViews>
    <sheetView topLeftCell="A45" zoomScale="112" zoomScaleNormal="112" workbookViewId="0">
      <selection activeCell="L12" sqref="L12"/>
    </sheetView>
  </sheetViews>
  <sheetFormatPr baseColWidth="10" defaultColWidth="11.453125" defaultRowHeight="12.5" x14ac:dyDescent="0.25"/>
  <cols>
    <col min="1" max="1" width="2.1796875" style="1" customWidth="1"/>
    <col min="2" max="2" width="8.81640625" style="1" customWidth="1"/>
    <col min="3" max="3" width="8.54296875" style="1" customWidth="1"/>
    <col min="4" max="4" width="10.81640625" style="1" customWidth="1"/>
    <col min="5" max="5" width="5" style="1" customWidth="1"/>
    <col min="6" max="6" width="7.81640625" style="1" customWidth="1"/>
    <col min="7" max="7" width="2.1796875" style="1" customWidth="1"/>
    <col min="8" max="8" width="4.1796875" style="1" customWidth="1"/>
    <col min="9" max="9" width="4.81640625" style="1" customWidth="1"/>
    <col min="10" max="10" width="4.1796875" style="1" customWidth="1"/>
    <col min="11" max="11" width="5.81640625" style="1" customWidth="1"/>
    <col min="12" max="12" width="6.1796875" style="1" customWidth="1"/>
    <col min="13" max="13" width="5.1796875" style="1" customWidth="1"/>
    <col min="14" max="14" width="9.453125" style="1" customWidth="1"/>
    <col min="15" max="15" width="1.54296875" style="1" customWidth="1"/>
    <col min="16" max="16" width="5.1796875" style="1" bestFit="1" customWidth="1"/>
    <col min="17" max="17" width="43.453125" style="41" customWidth="1"/>
    <col min="18" max="18" width="5.453125" style="1" customWidth="1"/>
    <col min="19" max="20" width="5.453125" style="67" customWidth="1"/>
    <col min="21" max="21" width="4" style="67" bestFit="1" customWidth="1"/>
    <col min="22" max="22" width="2.81640625" style="67" customWidth="1"/>
    <col min="23" max="24" width="5.54296875" style="1" customWidth="1"/>
    <col min="25" max="16384" width="11.453125" style="1"/>
  </cols>
  <sheetData>
    <row r="1" spans="1:22" ht="14" x14ac:dyDescent="0.25">
      <c r="A1" s="248" t="s">
        <v>37</v>
      </c>
      <c r="B1" s="248"/>
      <c r="C1" s="248"/>
      <c r="D1" s="248"/>
      <c r="E1" s="248"/>
      <c r="F1" s="248"/>
      <c r="G1" s="248"/>
      <c r="H1" s="248"/>
      <c r="I1" s="248"/>
      <c r="J1" s="248"/>
      <c r="K1" s="248"/>
      <c r="L1" s="248"/>
      <c r="M1" s="248"/>
      <c r="N1" s="248"/>
      <c r="Q1" s="95" t="str">
        <f>'8'!A1</f>
        <v>PILAR II: Junta General de Accionistas (JGA)</v>
      </c>
      <c r="U1" s="67">
        <v>2</v>
      </c>
    </row>
    <row r="2" spans="1:22" hidden="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c r="Q2" s="1"/>
    </row>
    <row r="3" spans="1:22" ht="15" customHeight="1" x14ac:dyDescent="0.3">
      <c r="A3" s="239" t="s">
        <v>118</v>
      </c>
      <c r="B3" s="239"/>
      <c r="C3" s="239"/>
      <c r="D3" s="239"/>
      <c r="E3" s="239"/>
      <c r="F3" s="239"/>
      <c r="G3" s="239"/>
      <c r="H3" s="239"/>
      <c r="I3" s="239"/>
      <c r="J3" s="239"/>
      <c r="K3" s="239"/>
      <c r="L3" s="239"/>
      <c r="M3" s="239"/>
      <c r="N3" s="239"/>
      <c r="Q3" s="94" t="s">
        <v>355</v>
      </c>
      <c r="U3" s="67">
        <f>SUM(V:V)</f>
        <v>2</v>
      </c>
    </row>
    <row r="4" spans="1:22" ht="13" x14ac:dyDescent="0.25">
      <c r="A4" s="223"/>
      <c r="B4" s="223"/>
      <c r="C4" s="223"/>
      <c r="D4" s="223"/>
      <c r="E4" s="223"/>
      <c r="F4" s="223"/>
      <c r="G4" s="224"/>
      <c r="H4" s="100" t="s">
        <v>1</v>
      </c>
      <c r="I4" s="100" t="s">
        <v>2</v>
      </c>
      <c r="J4" s="264" t="s">
        <v>3</v>
      </c>
      <c r="K4" s="264"/>
      <c r="L4" s="264"/>
      <c r="M4" s="264"/>
      <c r="N4" s="264"/>
      <c r="P4" s="54" t="s">
        <v>388</v>
      </c>
    </row>
    <row r="5" spans="1:22" ht="80.25" customHeight="1" x14ac:dyDescent="0.25">
      <c r="A5" s="227" t="s">
        <v>119</v>
      </c>
      <c r="B5" s="228"/>
      <c r="C5" s="228"/>
      <c r="D5" s="228"/>
      <c r="E5" s="228"/>
      <c r="F5" s="228"/>
      <c r="G5" s="228"/>
      <c r="H5" s="99"/>
      <c r="I5" s="99" t="s">
        <v>15</v>
      </c>
      <c r="J5" s="199" t="s">
        <v>885</v>
      </c>
      <c r="K5" s="200"/>
      <c r="L5" s="200"/>
      <c r="M5" s="200"/>
      <c r="N5" s="201"/>
      <c r="P5" s="55" t="str">
        <f>CONCATENATE("(",LEN(J5),")")</f>
        <v>(200)</v>
      </c>
      <c r="Q5" s="53" t="str">
        <f>IF(( AND(H5="x",I5="x") ),"(*) Marcar solo un valor: Si o No",IF(AND(I5="x",LEN(J5)=0),"(*) Completar la celda de explicación",
CONCATENATE("(Si/No) Marcar con 'X' solo uno de los campos. (Explicación) Longitud Máxima de ",Explicacion_LongMaximo," caracteres")))</f>
        <v>(Si/No) Marcar con 'X' solo uno de los campos. (Explicación) Longitud Máxima de 1000 caracteres</v>
      </c>
      <c r="S5" s="67">
        <v>52</v>
      </c>
      <c r="V5" s="68">
        <f>IF( AND(H5="",I5=""),0,IF(AND(I5&lt;&gt;"",J5=""),0,1))</f>
        <v>1</v>
      </c>
    </row>
    <row r="6" spans="1:22" ht="27.75" customHeight="1" x14ac:dyDescent="0.35">
      <c r="A6" s="305" t="s">
        <v>645</v>
      </c>
      <c r="B6" s="305"/>
      <c r="C6" s="305"/>
      <c r="D6" s="305"/>
      <c r="E6" s="305"/>
      <c r="F6" s="305"/>
      <c r="G6" s="305"/>
      <c r="H6" s="305"/>
      <c r="I6" s="305"/>
      <c r="J6" s="305"/>
      <c r="K6" s="305"/>
      <c r="L6" s="305"/>
      <c r="M6" s="305"/>
      <c r="N6" s="305"/>
      <c r="O6" s="15"/>
      <c r="P6"/>
    </row>
    <row r="7" spans="1:22" ht="20.25" customHeight="1" x14ac:dyDescent="0.25">
      <c r="B7" s="308" t="s">
        <v>442</v>
      </c>
      <c r="C7" s="308" t="s">
        <v>646</v>
      </c>
      <c r="D7" s="308" t="s">
        <v>474</v>
      </c>
      <c r="E7" s="308" t="s">
        <v>647</v>
      </c>
      <c r="F7" s="308"/>
      <c r="G7" s="308" t="s">
        <v>648</v>
      </c>
      <c r="H7" s="308"/>
      <c r="I7" s="308"/>
      <c r="J7" s="310" t="s">
        <v>475</v>
      </c>
      <c r="K7" s="310" t="s">
        <v>443</v>
      </c>
      <c r="L7" s="308" t="s">
        <v>120</v>
      </c>
      <c r="M7" s="308"/>
      <c r="N7" s="308"/>
    </row>
    <row r="8" spans="1:22" ht="23.25" customHeight="1" x14ac:dyDescent="0.25">
      <c r="B8" s="308"/>
      <c r="C8" s="308"/>
      <c r="D8" s="308"/>
      <c r="E8" s="308"/>
      <c r="F8" s="308"/>
      <c r="G8" s="308"/>
      <c r="H8" s="308"/>
      <c r="I8" s="308"/>
      <c r="J8" s="310"/>
      <c r="K8" s="310"/>
      <c r="L8" s="308"/>
      <c r="M8" s="308"/>
      <c r="N8" s="308"/>
    </row>
    <row r="9" spans="1:22" ht="71.25" customHeight="1" x14ac:dyDescent="0.25">
      <c r="B9" s="308"/>
      <c r="C9" s="308"/>
      <c r="D9" s="308"/>
      <c r="E9" s="145" t="s">
        <v>121</v>
      </c>
      <c r="F9" s="145" t="s">
        <v>122</v>
      </c>
      <c r="G9" s="309" t="s">
        <v>1</v>
      </c>
      <c r="H9" s="309"/>
      <c r="I9" s="146" t="s">
        <v>2</v>
      </c>
      <c r="J9" s="310"/>
      <c r="K9" s="310"/>
      <c r="L9" s="145" t="s">
        <v>123</v>
      </c>
      <c r="M9" s="146" t="s">
        <v>649</v>
      </c>
      <c r="N9" s="145" t="s">
        <v>124</v>
      </c>
      <c r="P9" s="58" t="s">
        <v>394</v>
      </c>
      <c r="Q9" s="62" t="s">
        <v>395</v>
      </c>
      <c r="S9" s="67">
        <v>159</v>
      </c>
      <c r="U9" s="129"/>
    </row>
    <row r="10" spans="1:22" ht="24.75" customHeight="1" x14ac:dyDescent="0.25">
      <c r="B10" s="110">
        <v>44621</v>
      </c>
      <c r="C10" s="111">
        <v>44649</v>
      </c>
      <c r="D10" s="73" t="s">
        <v>858</v>
      </c>
      <c r="E10" s="99"/>
      <c r="F10" s="99" t="s">
        <v>15</v>
      </c>
      <c r="G10" s="311"/>
      <c r="H10" s="312"/>
      <c r="I10" s="99" t="s">
        <v>15</v>
      </c>
      <c r="J10" s="187">
        <v>98.938999999999993</v>
      </c>
      <c r="K10" s="78">
        <v>1</v>
      </c>
      <c r="L10" s="185">
        <v>98.938999999999993</v>
      </c>
      <c r="M10" s="78">
        <v>0</v>
      </c>
      <c r="N10" s="73">
        <v>0</v>
      </c>
      <c r="Q10" s="41" t="str">
        <f>IF(( AND(G10="x",I10="x") ),"(*) Marcar solo un valor: Si o No",IF(AND(E10="x",F10="x"),"(*) Marcar solo un Tipo de Junta: Especial o General",""))</f>
        <v/>
      </c>
    </row>
    <row r="11" spans="1:22" ht="24.75" customHeight="1" x14ac:dyDescent="0.25">
      <c r="B11" s="110">
        <v>44770</v>
      </c>
      <c r="C11" s="111">
        <v>44798</v>
      </c>
      <c r="D11" s="73" t="s">
        <v>858</v>
      </c>
      <c r="E11" s="99"/>
      <c r="F11" s="99" t="s">
        <v>15</v>
      </c>
      <c r="G11" s="311"/>
      <c r="H11" s="312"/>
      <c r="I11" s="99" t="s">
        <v>15</v>
      </c>
      <c r="J11" s="187">
        <v>98.938999999999993</v>
      </c>
      <c r="K11" s="78">
        <v>1</v>
      </c>
      <c r="L11" s="78">
        <v>98.938999999999993</v>
      </c>
      <c r="M11" s="78">
        <v>0</v>
      </c>
      <c r="N11" s="73">
        <v>0</v>
      </c>
      <c r="Q11" s="41" t="str">
        <f>IF(( AND(G11="x",I11="x") ),"(*) Marcar solo un valor: Si o No",IF(AND(E11="x",F11="x"),"(*) Marcar solo un Tipo de Junta: Especial o General",""))</f>
        <v/>
      </c>
    </row>
    <row r="12" spans="1:22" ht="24.75" customHeight="1" x14ac:dyDescent="0.25">
      <c r="B12" s="110"/>
      <c r="C12" s="111"/>
      <c r="D12" s="73"/>
      <c r="E12" s="99"/>
      <c r="F12" s="99"/>
      <c r="G12" s="311"/>
      <c r="H12" s="312"/>
      <c r="I12" s="99"/>
      <c r="J12" s="78"/>
      <c r="K12" s="78"/>
      <c r="L12" s="78"/>
      <c r="M12" s="78"/>
      <c r="N12" s="73"/>
      <c r="Q12" s="41" t="str">
        <f>IF(( AND(G12="x",I12="x") ),"(*) Marcar solo un valor: Si o No",IF(AND(E12="x",F12="x"),"(*) Marcar solo un Tipo de Junta: Especial o General",""))</f>
        <v/>
      </c>
    </row>
    <row r="13" spans="1:22" ht="21.75" customHeight="1" x14ac:dyDescent="0.35">
      <c r="B13" s="306" t="s">
        <v>650</v>
      </c>
      <c r="C13" s="307"/>
      <c r="D13" s="307"/>
      <c r="E13" s="307"/>
      <c r="F13" s="307"/>
      <c r="G13" s="307"/>
      <c r="H13" s="307"/>
      <c r="I13" s="307"/>
      <c r="J13" s="307"/>
      <c r="K13" s="307"/>
      <c r="L13" s="307"/>
      <c r="M13" s="307"/>
      <c r="N13" s="307"/>
      <c r="P13" s="63" t="s">
        <v>396</v>
      </c>
      <c r="Q13" s="60" t="s">
        <v>397</v>
      </c>
      <c r="R13"/>
      <c r="S13" s="67">
        <v>0</v>
      </c>
    </row>
    <row r="14" spans="1:22" ht="4.5" customHeight="1" x14ac:dyDescent="0.25">
      <c r="B14" s="21"/>
      <c r="C14" s="21"/>
      <c r="D14" s="21"/>
      <c r="E14" s="21"/>
      <c r="F14" s="21"/>
      <c r="G14" s="21"/>
      <c r="H14" s="21"/>
      <c r="I14" s="21"/>
      <c r="J14" s="21"/>
      <c r="K14" s="21"/>
      <c r="L14" s="21"/>
      <c r="M14" s="21"/>
      <c r="N14" s="21"/>
    </row>
    <row r="15" spans="1:22" ht="54" customHeight="1" x14ac:dyDescent="0.35">
      <c r="A15" s="241" t="s">
        <v>651</v>
      </c>
      <c r="B15" s="241"/>
      <c r="C15" s="241"/>
      <c r="D15" s="241"/>
      <c r="E15" s="241"/>
      <c r="F15" s="241"/>
      <c r="G15" s="241"/>
      <c r="H15" s="241"/>
      <c r="I15" s="241"/>
      <c r="J15" s="241"/>
      <c r="K15" s="241"/>
      <c r="L15" s="241"/>
      <c r="M15" s="241"/>
      <c r="N15" s="241"/>
      <c r="P15"/>
    </row>
    <row r="16" spans="1:22" ht="26" customHeight="1" x14ac:dyDescent="0.25">
      <c r="A16" s="23"/>
      <c r="B16" s="313" t="s">
        <v>453</v>
      </c>
      <c r="C16" s="313"/>
      <c r="D16" s="313"/>
      <c r="E16" s="313"/>
      <c r="F16" s="313" t="s">
        <v>605</v>
      </c>
      <c r="G16" s="313"/>
      <c r="H16" s="313"/>
      <c r="I16" s="23"/>
      <c r="J16" s="23"/>
      <c r="K16" s="23"/>
      <c r="L16" s="23"/>
      <c r="M16" s="23"/>
      <c r="N16" s="23"/>
    </row>
    <row r="17" spans="1:21" ht="13" x14ac:dyDescent="0.25">
      <c r="A17" s="23"/>
      <c r="B17" s="314" t="s">
        <v>454</v>
      </c>
      <c r="C17" s="314"/>
      <c r="D17" s="314"/>
      <c r="E17" s="314"/>
      <c r="F17" s="311" t="s">
        <v>15</v>
      </c>
      <c r="G17" s="315"/>
      <c r="H17" s="312"/>
      <c r="I17" s="23"/>
      <c r="J17" s="23"/>
      <c r="K17" s="23"/>
      <c r="L17" s="23"/>
      <c r="M17" s="23"/>
      <c r="N17" s="23"/>
      <c r="S17" s="67">
        <v>436</v>
      </c>
      <c r="U17" s="1"/>
    </row>
    <row r="18" spans="1:21" ht="13" x14ac:dyDescent="0.25">
      <c r="A18" s="23"/>
      <c r="B18" s="316" t="s">
        <v>86</v>
      </c>
      <c r="C18" s="316"/>
      <c r="D18" s="316"/>
      <c r="E18" s="316"/>
      <c r="F18" s="311"/>
      <c r="G18" s="315"/>
      <c r="H18" s="312"/>
      <c r="I18" s="23"/>
      <c r="J18" s="23"/>
      <c r="K18" s="23"/>
      <c r="L18" s="23"/>
      <c r="M18" s="23"/>
      <c r="N18" s="23"/>
      <c r="S18" s="67">
        <v>437</v>
      </c>
      <c r="U18" s="1"/>
    </row>
    <row r="19" spans="1:21" ht="13" x14ac:dyDescent="0.25">
      <c r="A19" s="23"/>
      <c r="B19" s="316" t="s">
        <v>87</v>
      </c>
      <c r="C19" s="316"/>
      <c r="D19" s="316"/>
      <c r="E19" s="316"/>
      <c r="F19" s="311"/>
      <c r="G19" s="315"/>
      <c r="H19" s="312"/>
      <c r="I19" s="23"/>
      <c r="J19" s="23"/>
      <c r="K19" s="23"/>
      <c r="L19" s="23"/>
      <c r="M19" s="23"/>
      <c r="N19" s="23"/>
      <c r="S19" s="67">
        <v>438</v>
      </c>
      <c r="U19" s="1"/>
    </row>
    <row r="20" spans="1:21" ht="13" x14ac:dyDescent="0.25">
      <c r="A20" s="23"/>
      <c r="B20" s="316" t="s">
        <v>88</v>
      </c>
      <c r="C20" s="316"/>
      <c r="D20" s="316"/>
      <c r="E20" s="316"/>
      <c r="F20" s="311" t="s">
        <v>15</v>
      </c>
      <c r="G20" s="315"/>
      <c r="H20" s="312"/>
      <c r="I20" s="23"/>
      <c r="J20" s="23"/>
      <c r="K20" s="23"/>
      <c r="L20" s="23"/>
      <c r="M20" s="23"/>
      <c r="N20" s="23"/>
      <c r="S20" s="67">
        <v>439</v>
      </c>
      <c r="U20" s="1"/>
    </row>
    <row r="21" spans="1:21" ht="13.25" customHeight="1" x14ac:dyDescent="0.25">
      <c r="A21" s="23"/>
      <c r="B21" s="317" t="s">
        <v>89</v>
      </c>
      <c r="C21" s="318"/>
      <c r="D21" s="318"/>
      <c r="E21" s="319"/>
      <c r="F21" s="311"/>
      <c r="G21" s="315"/>
      <c r="H21" s="312"/>
      <c r="I21" s="23"/>
      <c r="J21" s="23"/>
      <c r="K21" s="23"/>
      <c r="L21" s="23"/>
      <c r="M21" s="23"/>
      <c r="N21" s="23"/>
      <c r="S21" s="67">
        <v>440</v>
      </c>
      <c r="U21" s="1"/>
    </row>
    <row r="22" spans="1:21" ht="26.5" customHeight="1" x14ac:dyDescent="0.25">
      <c r="A22" s="23"/>
      <c r="B22" s="314" t="s">
        <v>457</v>
      </c>
      <c r="C22" s="314"/>
      <c r="D22" s="314"/>
      <c r="E22" s="314"/>
      <c r="F22" s="311"/>
      <c r="G22" s="315"/>
      <c r="H22" s="312"/>
      <c r="I22" s="23"/>
      <c r="J22" s="23"/>
      <c r="K22" s="23"/>
      <c r="L22" s="23"/>
      <c r="M22" s="23"/>
      <c r="N22" s="23"/>
      <c r="S22" s="67">
        <v>441</v>
      </c>
      <c r="U22" s="1"/>
    </row>
    <row r="23" spans="1:21" ht="13.25" customHeight="1" x14ac:dyDescent="0.25">
      <c r="A23" s="23"/>
      <c r="B23" s="316" t="s">
        <v>125</v>
      </c>
      <c r="C23" s="316"/>
      <c r="D23" s="316"/>
      <c r="E23" s="316"/>
      <c r="F23" s="320"/>
      <c r="G23" s="321"/>
      <c r="H23" s="322"/>
      <c r="I23" s="23"/>
      <c r="J23" s="23"/>
      <c r="K23" s="23"/>
      <c r="L23" s="23"/>
      <c r="M23" s="23"/>
      <c r="N23" s="23"/>
      <c r="S23" s="67">
        <v>442</v>
      </c>
      <c r="U23" s="1"/>
    </row>
    <row r="24" spans="1:21" ht="13.25" customHeight="1" x14ac:dyDescent="0.25">
      <c r="A24" s="23"/>
      <c r="B24" s="316" t="s">
        <v>90</v>
      </c>
      <c r="C24" s="316"/>
      <c r="D24" s="316"/>
      <c r="E24" s="316"/>
      <c r="F24" s="324" t="s">
        <v>857</v>
      </c>
      <c r="G24" s="325"/>
      <c r="H24" s="325"/>
      <c r="I24" s="325"/>
      <c r="J24" s="325"/>
      <c r="K24" s="326"/>
      <c r="L24" s="23"/>
      <c r="M24" s="23"/>
      <c r="N24" s="23"/>
      <c r="S24" s="67">
        <v>443</v>
      </c>
      <c r="U24" s="1"/>
    </row>
    <row r="25" spans="1:21" ht="20.5" customHeight="1" x14ac:dyDescent="0.25">
      <c r="A25" s="23"/>
      <c r="B25" s="23"/>
      <c r="C25" s="23"/>
      <c r="D25" s="23"/>
      <c r="E25" s="23"/>
      <c r="F25" s="23"/>
      <c r="G25" s="23"/>
      <c r="H25" s="23"/>
      <c r="I25" s="23"/>
      <c r="J25" s="23"/>
      <c r="K25" s="23"/>
      <c r="L25" s="23"/>
      <c r="M25" s="23"/>
      <c r="N25" s="23"/>
    </row>
    <row r="26" spans="1:21" ht="26.25" customHeight="1" x14ac:dyDescent="0.35">
      <c r="A26" s="241" t="s">
        <v>653</v>
      </c>
      <c r="B26" s="241"/>
      <c r="C26" s="241"/>
      <c r="D26" s="241"/>
      <c r="E26" s="241"/>
      <c r="F26" s="241"/>
      <c r="G26" s="241"/>
      <c r="H26" s="241"/>
      <c r="I26" s="241"/>
      <c r="J26" s="241"/>
      <c r="K26" s="241"/>
      <c r="L26" s="241"/>
      <c r="M26" s="241"/>
      <c r="N26" s="241"/>
      <c r="P26"/>
    </row>
    <row r="27" spans="1:21" ht="26.25" customHeight="1" x14ac:dyDescent="0.25">
      <c r="A27" s="223"/>
      <c r="B27" s="223"/>
      <c r="C27" s="223"/>
      <c r="D27" s="223"/>
      <c r="E27" s="223"/>
      <c r="F27" s="223"/>
      <c r="G27" s="223"/>
      <c r="H27" s="223"/>
      <c r="I27" s="223"/>
      <c r="J27" s="223"/>
      <c r="K27" s="224"/>
      <c r="L27" s="264" t="s">
        <v>1</v>
      </c>
      <c r="M27" s="264"/>
      <c r="N27" s="14" t="s">
        <v>2</v>
      </c>
    </row>
    <row r="28" spans="1:21" ht="26.25" customHeight="1" x14ac:dyDescent="0.25">
      <c r="A28" s="287" t="s">
        <v>652</v>
      </c>
      <c r="B28" s="287"/>
      <c r="C28" s="287"/>
      <c r="D28" s="287"/>
      <c r="E28" s="287"/>
      <c r="F28" s="287"/>
      <c r="G28" s="287"/>
      <c r="H28" s="287"/>
      <c r="I28" s="287"/>
      <c r="J28" s="287"/>
      <c r="K28" s="274"/>
      <c r="L28" s="311" t="s">
        <v>15</v>
      </c>
      <c r="M28" s="312"/>
      <c r="N28" s="99"/>
      <c r="Q28" s="41" t="str">
        <f>IF(( AND(L28="x",N28="x") ),"(*) Marcar solo un valor: Si o No","")</f>
        <v/>
      </c>
      <c r="S28" s="67">
        <v>166</v>
      </c>
      <c r="U28" s="1"/>
    </row>
    <row r="29" spans="1:21" ht="26.25" customHeight="1" x14ac:dyDescent="0.25">
      <c r="A29" s="274" t="s">
        <v>476</v>
      </c>
      <c r="B29" s="275"/>
      <c r="C29" s="275"/>
      <c r="D29" s="275"/>
      <c r="E29" s="275"/>
      <c r="F29" s="275"/>
      <c r="G29" s="275"/>
      <c r="H29" s="275"/>
      <c r="I29" s="275"/>
      <c r="J29" s="275"/>
      <c r="K29" s="276"/>
      <c r="L29" s="311" t="s">
        <v>15</v>
      </c>
      <c r="M29" s="312"/>
      <c r="N29" s="99"/>
      <c r="Q29" s="41" t="str">
        <f>IF(( AND(L29="x",N29="x") ),"(*) Marcar solo un valor: Si o No","")</f>
        <v/>
      </c>
      <c r="S29" s="67">
        <v>445</v>
      </c>
      <c r="U29" s="1"/>
    </row>
    <row r="30" spans="1:21" ht="26.25" customHeight="1" x14ac:dyDescent="0.25">
      <c r="A30" s="287" t="s">
        <v>128</v>
      </c>
      <c r="B30" s="287"/>
      <c r="C30" s="287"/>
      <c r="D30" s="287"/>
      <c r="E30" s="287"/>
      <c r="F30" s="287"/>
      <c r="G30" s="287"/>
      <c r="H30" s="287"/>
      <c r="I30" s="287"/>
      <c r="J30" s="287"/>
      <c r="K30" s="274"/>
      <c r="L30" s="311"/>
      <c r="M30" s="312"/>
      <c r="N30" s="99" t="s">
        <v>15</v>
      </c>
      <c r="Q30" s="41" t="str">
        <f>IF(( AND(L30="x",N30="x") ),"(*) Marcar solo un valor: Si o No","")</f>
        <v/>
      </c>
      <c r="S30" s="67">
        <v>167</v>
      </c>
      <c r="U30" s="1"/>
    </row>
    <row r="31" spans="1:21" ht="26.25" customHeight="1" x14ac:dyDescent="0.25">
      <c r="A31" s="287" t="s">
        <v>477</v>
      </c>
      <c r="B31" s="287"/>
      <c r="C31" s="287"/>
      <c r="D31" s="287"/>
      <c r="E31" s="287"/>
      <c r="F31" s="287"/>
      <c r="G31" s="287"/>
      <c r="H31" s="287"/>
      <c r="I31" s="287"/>
      <c r="J31" s="287"/>
      <c r="K31" s="274"/>
      <c r="L31" s="311"/>
      <c r="M31" s="312"/>
      <c r="N31" s="99" t="s">
        <v>15</v>
      </c>
      <c r="Q31" s="41" t="str">
        <f>IF(( AND(L31="x",N31="x") ),"(*) Marcar solo un valor: Si o No","")</f>
        <v/>
      </c>
      <c r="S31" s="67">
        <v>447</v>
      </c>
      <c r="U31" s="1"/>
    </row>
    <row r="32" spans="1:21" x14ac:dyDescent="0.25">
      <c r="A32" s="294"/>
      <c r="B32" s="294"/>
      <c r="C32" s="294"/>
      <c r="D32" s="294"/>
      <c r="E32" s="294"/>
      <c r="F32" s="294"/>
      <c r="G32" s="294"/>
      <c r="H32" s="294"/>
      <c r="I32" s="294"/>
      <c r="J32" s="294"/>
      <c r="K32" s="294"/>
      <c r="L32" s="294"/>
      <c r="M32" s="294"/>
      <c r="N32" s="294"/>
    </row>
    <row r="33" spans="1:22" ht="14.5" x14ac:dyDescent="0.35">
      <c r="A33" s="2" t="s">
        <v>126</v>
      </c>
      <c r="B33" s="20"/>
      <c r="C33" s="4"/>
      <c r="D33" s="4"/>
      <c r="E33" s="4"/>
      <c r="F33" s="4"/>
      <c r="G33" s="4"/>
      <c r="H33" s="4"/>
      <c r="I33" s="4"/>
      <c r="J33" s="4"/>
      <c r="K33" s="4"/>
      <c r="L33" s="4"/>
      <c r="M33" s="4"/>
      <c r="N33" s="4"/>
    </row>
    <row r="34" spans="1:22" ht="24" customHeight="1" x14ac:dyDescent="0.25">
      <c r="A34" s="223"/>
      <c r="B34" s="223"/>
      <c r="C34" s="223"/>
      <c r="D34" s="223"/>
      <c r="E34" s="223"/>
      <c r="F34" s="224"/>
      <c r="G34" s="225" t="s">
        <v>1</v>
      </c>
      <c r="H34" s="226"/>
      <c r="I34" s="100" t="s">
        <v>2</v>
      </c>
      <c r="J34" s="264" t="s">
        <v>3</v>
      </c>
      <c r="K34" s="264"/>
      <c r="L34" s="264"/>
      <c r="M34" s="264"/>
      <c r="N34" s="264"/>
      <c r="P34" s="54" t="s">
        <v>388</v>
      </c>
    </row>
    <row r="35" spans="1:22" ht="71.25" customHeight="1" x14ac:dyDescent="0.25">
      <c r="A35" s="227" t="s">
        <v>127</v>
      </c>
      <c r="B35" s="228"/>
      <c r="C35" s="228"/>
      <c r="D35" s="228"/>
      <c r="E35" s="228"/>
      <c r="F35" s="229"/>
      <c r="G35" s="311" t="s">
        <v>15</v>
      </c>
      <c r="H35" s="312"/>
      <c r="I35" s="99"/>
      <c r="J35" s="199"/>
      <c r="K35" s="200"/>
      <c r="L35" s="200"/>
      <c r="M35" s="200"/>
      <c r="N35" s="201"/>
      <c r="P35" s="55" t="str">
        <f>CONCATENATE("(",LEN(J35),")")</f>
        <v>(0)</v>
      </c>
      <c r="Q35" s="53" t="str">
        <f>IF(( AND(G35="x",I35="x") ),"(*) Marcar solo un valor: Si o No",IF(AND(I35="x",LEN(J35)=0),"(*) Completar la celda de explicación",
CONCATENATE("(Si/No) Marcar con 'X' solo uno de los campos. (Explicación) Longitud Máxima de ",Explicacion_LongMaximo," caracteres")))</f>
        <v>(Si/No) Marcar con 'X' solo uno de los campos. (Explicación) Longitud Máxima de 1000 caracteres</v>
      </c>
      <c r="S35" s="67">
        <v>53</v>
      </c>
      <c r="V35" s="68">
        <f>IF( AND(G35="",I35=""),0,IF(AND(I35&lt;&gt;"",J35=""),0,1))</f>
        <v>1</v>
      </c>
    </row>
    <row r="36" spans="1:22" x14ac:dyDescent="0.25">
      <c r="A36" s="294"/>
      <c r="B36" s="294"/>
      <c r="C36" s="294"/>
      <c r="D36" s="294"/>
      <c r="E36" s="294"/>
      <c r="F36" s="294"/>
      <c r="G36" s="294"/>
      <c r="H36" s="294"/>
      <c r="I36" s="294"/>
      <c r="J36" s="294"/>
      <c r="K36" s="294"/>
      <c r="L36" s="294"/>
      <c r="M36" s="294"/>
      <c r="N36" s="294"/>
    </row>
    <row r="37" spans="1:22" ht="35" customHeight="1" x14ac:dyDescent="0.35">
      <c r="A37" s="263" t="s">
        <v>478</v>
      </c>
      <c r="B37" s="263"/>
      <c r="C37" s="263"/>
      <c r="D37" s="263"/>
      <c r="E37" s="263"/>
      <c r="F37" s="263"/>
      <c r="G37" s="263"/>
      <c r="H37" s="263"/>
      <c r="I37" s="263"/>
      <c r="J37" s="263"/>
      <c r="K37" s="263"/>
      <c r="L37" s="263"/>
      <c r="M37" s="263"/>
      <c r="N37" s="263"/>
      <c r="P37"/>
    </row>
    <row r="38" spans="1:22" ht="34.25" customHeight="1" x14ac:dyDescent="0.25">
      <c r="B38" s="323" t="s">
        <v>453</v>
      </c>
      <c r="C38" s="323"/>
      <c r="D38" s="323" t="s">
        <v>479</v>
      </c>
      <c r="E38" s="323"/>
      <c r="F38" s="323"/>
      <c r="G38" s="120"/>
      <c r="H38" s="120"/>
      <c r="I38" s="120"/>
    </row>
    <row r="39" spans="1:22" ht="26.5" customHeight="1" x14ac:dyDescent="0.25">
      <c r="B39" s="323" t="s">
        <v>454</v>
      </c>
      <c r="C39" s="323"/>
      <c r="D39" s="301" t="s">
        <v>15</v>
      </c>
      <c r="E39" s="301"/>
      <c r="F39" s="301"/>
      <c r="G39" s="120"/>
      <c r="H39" s="120"/>
      <c r="I39" s="120"/>
      <c r="S39" s="67">
        <v>448</v>
      </c>
      <c r="U39" s="1"/>
    </row>
    <row r="40" spans="1:22" ht="14.5" x14ac:dyDescent="0.25">
      <c r="B40" s="323" t="s">
        <v>86</v>
      </c>
      <c r="C40" s="327"/>
      <c r="D40" s="301"/>
      <c r="E40" s="301"/>
      <c r="F40" s="301"/>
      <c r="G40" s="120"/>
      <c r="H40" s="120"/>
      <c r="I40" s="120"/>
      <c r="S40" s="67">
        <v>449</v>
      </c>
      <c r="U40" s="1"/>
    </row>
    <row r="41" spans="1:22" ht="14.5" x14ac:dyDescent="0.25">
      <c r="B41" s="323" t="s">
        <v>87</v>
      </c>
      <c r="C41" s="327"/>
      <c r="D41" s="301"/>
      <c r="E41" s="301"/>
      <c r="F41" s="301"/>
      <c r="G41" s="120"/>
      <c r="H41" s="120"/>
      <c r="I41" s="120"/>
      <c r="S41" s="67">
        <v>450</v>
      </c>
      <c r="U41" s="1"/>
    </row>
    <row r="42" spans="1:22" ht="30.75" customHeight="1" x14ac:dyDescent="0.25">
      <c r="B42" s="323" t="s">
        <v>88</v>
      </c>
      <c r="C42" s="327"/>
      <c r="D42" s="301" t="s">
        <v>15</v>
      </c>
      <c r="E42" s="301"/>
      <c r="F42" s="301"/>
      <c r="G42" s="120"/>
      <c r="H42" s="120"/>
      <c r="I42" s="120"/>
      <c r="S42" s="67">
        <v>451</v>
      </c>
      <c r="U42" s="1"/>
    </row>
    <row r="43" spans="1:22" ht="14.5" x14ac:dyDescent="0.25">
      <c r="B43" s="323" t="s">
        <v>89</v>
      </c>
      <c r="C43" s="327"/>
      <c r="D43" s="301"/>
      <c r="E43" s="301"/>
      <c r="F43" s="301"/>
      <c r="G43" s="120"/>
      <c r="H43" s="120"/>
      <c r="I43" s="120"/>
      <c r="S43" s="67">
        <v>452</v>
      </c>
      <c r="U43" s="1"/>
    </row>
    <row r="44" spans="1:22" ht="25.25" customHeight="1" x14ac:dyDescent="0.25">
      <c r="B44" s="323" t="s">
        <v>457</v>
      </c>
      <c r="C44" s="327"/>
      <c r="D44" s="301"/>
      <c r="E44" s="301"/>
      <c r="F44" s="301"/>
      <c r="G44" s="120"/>
      <c r="H44" s="120"/>
      <c r="I44" s="120"/>
      <c r="S44" s="67">
        <v>453</v>
      </c>
      <c r="U44" s="1"/>
    </row>
    <row r="45" spans="1:22" ht="14.5" x14ac:dyDescent="0.25">
      <c r="B45" s="323" t="s">
        <v>125</v>
      </c>
      <c r="C45" s="327"/>
      <c r="D45" s="301"/>
      <c r="E45" s="301"/>
      <c r="F45" s="301"/>
      <c r="G45" s="120"/>
      <c r="H45" s="120"/>
      <c r="I45" s="120"/>
      <c r="S45" s="67">
        <v>454</v>
      </c>
      <c r="U45" s="1"/>
    </row>
    <row r="46" spans="1:22" ht="24.65" customHeight="1" x14ac:dyDescent="0.25">
      <c r="B46" s="323" t="s">
        <v>90</v>
      </c>
      <c r="C46" s="327"/>
      <c r="D46" s="290" t="s">
        <v>857</v>
      </c>
      <c r="E46" s="290"/>
      <c r="F46" s="290"/>
      <c r="G46" s="290"/>
      <c r="H46" s="290"/>
      <c r="I46" s="290"/>
      <c r="J46" s="290"/>
      <c r="K46" s="290"/>
      <c r="L46" s="290"/>
      <c r="M46" s="290"/>
      <c r="N46" s="290"/>
      <c r="S46" s="67">
        <v>455</v>
      </c>
      <c r="U46" s="1"/>
    </row>
    <row r="47" spans="1:22" ht="44" customHeight="1" x14ac:dyDescent="0.35">
      <c r="A47" s="241" t="s">
        <v>480</v>
      </c>
      <c r="B47" s="241"/>
      <c r="C47" s="241"/>
      <c r="D47" s="241"/>
      <c r="E47" s="241"/>
      <c r="F47" s="241"/>
      <c r="G47" s="241"/>
      <c r="H47" s="241"/>
      <c r="I47" s="241"/>
      <c r="J47" s="241"/>
      <c r="K47" s="241"/>
      <c r="L47" s="241"/>
      <c r="M47" s="241"/>
      <c r="N47" s="241"/>
      <c r="P47"/>
      <c r="U47" s="130"/>
    </row>
    <row r="48" spans="1:22" ht="13" x14ac:dyDescent="0.25">
      <c r="B48" s="287" t="s">
        <v>481</v>
      </c>
      <c r="C48" s="287"/>
      <c r="D48" s="287"/>
      <c r="E48" s="287"/>
      <c r="F48" s="287"/>
      <c r="G48" s="287"/>
      <c r="H48" s="287"/>
      <c r="I48" s="287"/>
      <c r="J48" s="287"/>
      <c r="K48" s="287"/>
      <c r="L48" s="274"/>
      <c r="M48" s="299"/>
      <c r="N48" s="300"/>
      <c r="S48" s="67">
        <v>456</v>
      </c>
      <c r="U48" s="1"/>
    </row>
    <row r="49" spans="2:21" ht="13" x14ac:dyDescent="0.25">
      <c r="B49" s="274" t="s">
        <v>482</v>
      </c>
      <c r="C49" s="275"/>
      <c r="D49" s="275"/>
      <c r="E49" s="275"/>
      <c r="F49" s="275"/>
      <c r="G49" s="275"/>
      <c r="H49" s="275"/>
      <c r="I49" s="275"/>
      <c r="J49" s="275"/>
      <c r="K49" s="275"/>
      <c r="L49" s="276"/>
      <c r="M49" s="299" t="s">
        <v>15</v>
      </c>
      <c r="N49" s="300"/>
      <c r="S49" s="67">
        <v>457</v>
      </c>
      <c r="U49" s="1"/>
    </row>
    <row r="50" spans="2:21" ht="13" x14ac:dyDescent="0.25">
      <c r="B50" s="287" t="s">
        <v>483</v>
      </c>
      <c r="C50" s="287"/>
      <c r="D50" s="287"/>
      <c r="E50" s="287"/>
      <c r="F50" s="287"/>
      <c r="G50" s="287"/>
      <c r="H50" s="287"/>
      <c r="I50" s="287"/>
      <c r="J50" s="287"/>
      <c r="K50" s="287"/>
      <c r="L50" s="274"/>
      <c r="M50" s="299"/>
      <c r="N50" s="300"/>
      <c r="S50" s="67">
        <v>458</v>
      </c>
      <c r="U50" s="1"/>
    </row>
    <row r="51" spans="2:21" ht="13" x14ac:dyDescent="0.25">
      <c r="B51" s="287" t="s">
        <v>484</v>
      </c>
      <c r="C51" s="287"/>
      <c r="D51" s="287"/>
      <c r="E51" s="287"/>
      <c r="F51" s="287"/>
      <c r="G51" s="287"/>
      <c r="H51" s="287"/>
      <c r="I51" s="287"/>
      <c r="J51" s="287"/>
      <c r="K51" s="287"/>
      <c r="L51" s="274"/>
      <c r="M51" s="299"/>
      <c r="N51" s="300"/>
      <c r="S51" s="67">
        <v>459</v>
      </c>
      <c r="U51" s="1"/>
    </row>
    <row r="52" spans="2:21" ht="13" x14ac:dyDescent="0.25">
      <c r="B52" s="287" t="s">
        <v>485</v>
      </c>
      <c r="C52" s="287"/>
      <c r="D52" s="287"/>
      <c r="E52" s="287"/>
      <c r="F52" s="287"/>
      <c r="G52" s="287"/>
      <c r="H52" s="287"/>
      <c r="I52" s="287"/>
      <c r="J52" s="287"/>
      <c r="K52" s="287"/>
      <c r="L52" s="274"/>
      <c r="M52" s="299"/>
      <c r="N52" s="300"/>
      <c r="S52" s="67">
        <v>460</v>
      </c>
      <c r="U52" s="1"/>
    </row>
    <row r="53" spans="2:21" ht="13" x14ac:dyDescent="0.25">
      <c r="B53" s="287" t="s">
        <v>486</v>
      </c>
      <c r="C53" s="287"/>
      <c r="D53" s="287"/>
      <c r="E53" s="287"/>
      <c r="F53" s="287"/>
      <c r="G53" s="287"/>
      <c r="H53" s="287"/>
      <c r="I53" s="287"/>
      <c r="J53" s="287"/>
      <c r="K53" s="287"/>
      <c r="L53" s="274"/>
      <c r="M53" s="299"/>
      <c r="N53" s="300"/>
      <c r="S53" s="67">
        <v>461</v>
      </c>
      <c r="U53" s="1"/>
    </row>
    <row r="54" spans="2:21" ht="14" customHeight="1" x14ac:dyDescent="0.25">
      <c r="B54" s="274" t="s">
        <v>487</v>
      </c>
      <c r="C54" s="275"/>
      <c r="D54" s="275"/>
      <c r="E54" s="276"/>
      <c r="F54" s="302"/>
      <c r="G54" s="303"/>
      <c r="H54" s="303"/>
      <c r="I54" s="303"/>
      <c r="J54" s="303"/>
      <c r="K54" s="303"/>
      <c r="L54" s="303"/>
      <c r="M54" s="303"/>
      <c r="N54" s="304"/>
      <c r="S54" s="67">
        <v>462</v>
      </c>
      <c r="U54" s="1"/>
    </row>
  </sheetData>
  <sheetProtection algorithmName="SHA-512" hashValue="EKd6/BoXpZ6t4LY/MENueFJMFvN98dMFzPgXnDyyLO9lEK0Xgrl3PMZNmxRQ0mclTLKE6DdhjzYgahgbC/LByQ==" saltValue="LwJDbwV5VxhSaoQJvHuoqw==" spinCount="100000" sheet="1" objects="1" scenarios="1" formatCells="0" formatRows="0" insertRows="0"/>
  <dataConsolidate/>
  <mergeCells count="92">
    <mergeCell ref="D38:F38"/>
    <mergeCell ref="F24:K24"/>
    <mergeCell ref="B46:C46"/>
    <mergeCell ref="G35:H35"/>
    <mergeCell ref="J35:N35"/>
    <mergeCell ref="A36:N36"/>
    <mergeCell ref="A35:F35"/>
    <mergeCell ref="B41:C41"/>
    <mergeCell ref="B42:C42"/>
    <mergeCell ref="B43:C43"/>
    <mergeCell ref="B44:C44"/>
    <mergeCell ref="B45:C45"/>
    <mergeCell ref="B38:C38"/>
    <mergeCell ref="B39:C39"/>
    <mergeCell ref="B40:C40"/>
    <mergeCell ref="A37:N37"/>
    <mergeCell ref="F19:H19"/>
    <mergeCell ref="F20:H20"/>
    <mergeCell ref="F21:H21"/>
    <mergeCell ref="F22:H22"/>
    <mergeCell ref="F23:H23"/>
    <mergeCell ref="G34:H34"/>
    <mergeCell ref="A15:N15"/>
    <mergeCell ref="L31:M31"/>
    <mergeCell ref="A31:K31"/>
    <mergeCell ref="L27:M27"/>
    <mergeCell ref="L28:M28"/>
    <mergeCell ref="A27:K27"/>
    <mergeCell ref="A26:N26"/>
    <mergeCell ref="B17:E17"/>
    <mergeCell ref="B18:E18"/>
    <mergeCell ref="B16:E16"/>
    <mergeCell ref="A29:K29"/>
    <mergeCell ref="L29:M29"/>
    <mergeCell ref="L30:M30"/>
    <mergeCell ref="A30:K30"/>
    <mergeCell ref="F17:H17"/>
    <mergeCell ref="A1:N1"/>
    <mergeCell ref="A3:N3"/>
    <mergeCell ref="A4:G4"/>
    <mergeCell ref="A32:N32"/>
    <mergeCell ref="J4:N4"/>
    <mergeCell ref="J5:N5"/>
    <mergeCell ref="B22:E22"/>
    <mergeCell ref="A5:G5"/>
    <mergeCell ref="G11:H11"/>
    <mergeCell ref="G12:H12"/>
    <mergeCell ref="F18:H18"/>
    <mergeCell ref="B19:E19"/>
    <mergeCell ref="B20:E20"/>
    <mergeCell ref="B21:E21"/>
    <mergeCell ref="B23:E23"/>
    <mergeCell ref="B24:E24"/>
    <mergeCell ref="J34:N34"/>
    <mergeCell ref="A28:K28"/>
    <mergeCell ref="A6:N6"/>
    <mergeCell ref="B13:N13"/>
    <mergeCell ref="G7:I8"/>
    <mergeCell ref="G9:H9"/>
    <mergeCell ref="J7:J9"/>
    <mergeCell ref="K7:K9"/>
    <mergeCell ref="L7:N8"/>
    <mergeCell ref="A34:F34"/>
    <mergeCell ref="G10:H10"/>
    <mergeCell ref="B7:B9"/>
    <mergeCell ref="C7:C9"/>
    <mergeCell ref="D7:D9"/>
    <mergeCell ref="E7:F8"/>
    <mergeCell ref="F16:H16"/>
    <mergeCell ref="D39:F39"/>
    <mergeCell ref="D40:F40"/>
    <mergeCell ref="D41:F41"/>
    <mergeCell ref="D42:F42"/>
    <mergeCell ref="D43:F43"/>
    <mergeCell ref="F54:N54"/>
    <mergeCell ref="B54:E54"/>
    <mergeCell ref="B50:L50"/>
    <mergeCell ref="B53:L53"/>
    <mergeCell ref="M53:N53"/>
    <mergeCell ref="B52:L52"/>
    <mergeCell ref="B51:L51"/>
    <mergeCell ref="M52:N52"/>
    <mergeCell ref="M49:N49"/>
    <mergeCell ref="M50:N50"/>
    <mergeCell ref="M51:N51"/>
    <mergeCell ref="D44:F44"/>
    <mergeCell ref="D45:F45"/>
    <mergeCell ref="A47:N47"/>
    <mergeCell ref="B48:L48"/>
    <mergeCell ref="M48:N48"/>
    <mergeCell ref="B49:L49"/>
    <mergeCell ref="D46:N46"/>
  </mergeCells>
  <dataValidations count="7">
    <dataValidation type="textLength" allowBlank="1" showErrorMessage="1" error="Cantidad de caracteres NO valido." sqref="J5:N5 J35:N35" xr:uid="{00000000-0002-0000-0B00-000000000000}">
      <formula1>Explicacion_LongMinimo</formula1>
      <formula2>Explicacion_LongMaximo</formula2>
    </dataValidation>
    <dataValidation type="custom" allowBlank="1" showDropDown="1" showInputMessage="1" showErrorMessage="1" error="Valor NO Válido." prompt="Ingrese &quot;X&quot;" sqref="H5:I5 I10:I12 I35 N28:N31 E10:F12 D39:D45" xr:uid="{00000000-0002-0000-0B00-000001000000}">
      <formula1>COUNTIF(Respuesta_SINO,TRIM(CELL("contents")))=1</formula1>
    </dataValidation>
    <dataValidation type="custom" allowBlank="1" showDropDown="1" showInputMessage="1" showErrorMessage="1" error="Valor NO Valido." prompt="Ingrese &quot;X&quot;" sqref="G10:H12 G35:H35 M31 F17:F23 L28:L31 M28 M48:N53" xr:uid="{00000000-0002-0000-0B00-000002000000}">
      <formula1>COUNTIF(Respuesta_SINO,TRIM(CELL("contents")))=1</formula1>
    </dataValidation>
    <dataValidation type="decimal" allowBlank="1" showInputMessage="1" showErrorMessage="1" prompt="Ingrese Número" sqref="N10" xr:uid="{00000000-0002-0000-0B00-000003000000}">
      <formula1>Decimal2_Minimo</formula1>
      <formula2>Decimal2_Maximo</formula2>
    </dataValidation>
    <dataValidation type="decimal" allowBlank="1" showInputMessage="1" showErrorMessage="1" error="Valor NO Válido" prompt="Ingrese Número" sqref="J10:M12" xr:uid="{00000000-0002-0000-0B00-000004000000}">
      <formula1>Decimal2_Minimo</formula1>
      <formula2>Decimal2_Maximo</formula2>
    </dataValidation>
    <dataValidation type="date" operator="lessThanOrEqual" allowBlank="1" showInputMessage="1" showErrorMessage="1" error="Fecha No Valida" prompt="(dd/mm/yyyy)" sqref="B10:B12" xr:uid="{00000000-0002-0000-0B00-000005000000}">
      <formula1>C10</formula1>
    </dataValidation>
    <dataValidation type="date" operator="greaterThanOrEqual" allowBlank="1" showInputMessage="1" showErrorMessage="1" error="Fecha No Valida" prompt="(dd/mm/yyyy)" sqref="C10:C12" xr:uid="{00000000-0002-0000-0B00-000006000000}">
      <formula1>B10</formula1>
    </dataValidation>
  </dataValidations>
  <hyperlinks>
    <hyperlink ref="Q3" location="Principal!A1" display="Volver al Indice" xr:uid="{00000000-0004-0000-0B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V18"/>
  <sheetViews>
    <sheetView topLeftCell="A7" zoomScale="85" zoomScaleNormal="85" workbookViewId="0">
      <selection activeCell="L8" sqref="L8"/>
    </sheetView>
  </sheetViews>
  <sheetFormatPr baseColWidth="10" defaultColWidth="11.453125" defaultRowHeight="12.5" x14ac:dyDescent="0.25"/>
  <cols>
    <col min="1" max="1" width="3.81640625" style="1" customWidth="1"/>
    <col min="2" max="2" width="23" style="1" customWidth="1"/>
    <col min="3" max="4" width="2.81640625" style="1" customWidth="1"/>
    <col min="5" max="5" width="14.81640625" style="1" customWidth="1"/>
    <col min="6" max="7" width="5.81640625" style="1" customWidth="1"/>
    <col min="8" max="8" width="3.1796875" style="1" customWidth="1"/>
    <col min="9" max="9" width="24.453125" style="1" customWidth="1"/>
    <col min="10" max="10" width="1.81640625" style="1" customWidth="1"/>
    <col min="11" max="11" width="5.1796875" style="1" bestFit="1" customWidth="1"/>
    <col min="12" max="12" width="46.81640625" style="1" customWidth="1"/>
    <col min="13" max="16" width="3.453125" style="1" customWidth="1"/>
    <col min="17" max="18" width="5" style="1" customWidth="1"/>
    <col min="19" max="19" width="5" style="67" customWidth="1"/>
    <col min="20" max="20" width="6.453125" style="1" customWidth="1"/>
    <col min="21" max="21" width="4" style="67" bestFit="1" customWidth="1"/>
    <col min="22" max="22" width="2.453125" style="67" customWidth="1"/>
    <col min="23" max="16384" width="11.453125" style="1"/>
  </cols>
  <sheetData>
    <row r="1" spans="1:22" ht="14" x14ac:dyDescent="0.25">
      <c r="A1" s="248" t="s">
        <v>129</v>
      </c>
      <c r="B1" s="248"/>
      <c r="C1" s="248"/>
      <c r="D1" s="248"/>
      <c r="E1" s="248"/>
      <c r="F1" s="248"/>
      <c r="G1" s="248"/>
      <c r="H1" s="248"/>
      <c r="I1" s="248"/>
      <c r="L1" s="95" t="str">
        <f>'8'!A1</f>
        <v>PILAR II: Junta General de Accionistas (JGA)</v>
      </c>
      <c r="U1" s="67">
        <v>1</v>
      </c>
    </row>
    <row r="2" spans="1:22" hidden="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3">
      <c r="A3" s="239" t="s">
        <v>39</v>
      </c>
      <c r="B3" s="239"/>
      <c r="C3" s="239"/>
      <c r="D3" s="239"/>
      <c r="E3" s="239"/>
      <c r="F3" s="239"/>
      <c r="G3" s="239"/>
      <c r="H3" s="239"/>
      <c r="I3" s="239"/>
      <c r="L3" s="94" t="s">
        <v>355</v>
      </c>
      <c r="U3" s="67">
        <f>SUM(V:V)</f>
        <v>1</v>
      </c>
    </row>
    <row r="4" spans="1:22" ht="13" x14ac:dyDescent="0.25">
      <c r="A4" s="223"/>
      <c r="B4" s="223"/>
      <c r="C4" s="223"/>
      <c r="D4" s="223"/>
      <c r="E4" s="224"/>
      <c r="F4" s="100" t="s">
        <v>1</v>
      </c>
      <c r="G4" s="100" t="s">
        <v>2</v>
      </c>
      <c r="H4" s="264" t="s">
        <v>3</v>
      </c>
      <c r="I4" s="264"/>
      <c r="K4" s="54" t="s">
        <v>388</v>
      </c>
    </row>
    <row r="5" spans="1:22" ht="71.25" customHeight="1" x14ac:dyDescent="0.25">
      <c r="A5" s="337" t="s">
        <v>130</v>
      </c>
      <c r="B5" s="337"/>
      <c r="C5" s="337"/>
      <c r="D5" s="337"/>
      <c r="E5" s="337"/>
      <c r="F5" s="99" t="s">
        <v>15</v>
      </c>
      <c r="G5" s="99"/>
      <c r="H5" s="199"/>
      <c r="I5" s="201"/>
      <c r="K5" s="55" t="str">
        <f>CONCATENATE("(",LEN(H5),")")</f>
        <v>(0)</v>
      </c>
      <c r="L5" s="53"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54</v>
      </c>
      <c r="V5" s="68">
        <f>IF( AND(F5="",G5=""),0,IF(AND(G5&lt;&gt;"",H5=""),0,1))</f>
        <v>1</v>
      </c>
    </row>
    <row r="6" spans="1:22" ht="40.25" customHeight="1" x14ac:dyDescent="0.35">
      <c r="A6" s="241" t="s">
        <v>492</v>
      </c>
      <c r="B6" s="241"/>
      <c r="C6" s="241"/>
      <c r="D6" s="241"/>
      <c r="E6" s="241"/>
      <c r="F6" s="241"/>
      <c r="G6" s="241"/>
      <c r="H6" s="241"/>
      <c r="I6" s="241"/>
      <c r="K6"/>
      <c r="L6" s="53"/>
      <c r="V6" s="68"/>
    </row>
    <row r="7" spans="1:22" ht="83.25" customHeight="1" x14ac:dyDescent="0.25">
      <c r="A7" s="119"/>
      <c r="B7" s="147" t="s">
        <v>488</v>
      </c>
      <c r="C7" s="308" t="s">
        <v>489</v>
      </c>
      <c r="D7" s="308"/>
      <c r="E7" s="308"/>
      <c r="F7" s="308" t="s">
        <v>490</v>
      </c>
      <c r="G7" s="308"/>
      <c r="H7" s="308"/>
      <c r="I7" s="147" t="s">
        <v>491</v>
      </c>
      <c r="K7" s="55"/>
      <c r="L7" s="53"/>
      <c r="V7" s="68"/>
    </row>
    <row r="8" spans="1:22" ht="138.75" customHeight="1" x14ac:dyDescent="0.35">
      <c r="A8" s="119"/>
      <c r="B8" s="171" t="s">
        <v>860</v>
      </c>
      <c r="C8" s="332" t="s">
        <v>859</v>
      </c>
      <c r="D8" s="333"/>
      <c r="E8" s="334"/>
      <c r="F8" s="331">
        <v>3</v>
      </c>
      <c r="G8" s="331"/>
      <c r="H8" s="331"/>
      <c r="I8" s="155" t="s">
        <v>861</v>
      </c>
      <c r="K8" s="55"/>
      <c r="L8" s="53"/>
      <c r="S8" s="67">
        <v>463</v>
      </c>
      <c r="U8"/>
      <c r="V8" s="68"/>
    </row>
    <row r="9" spans="1:22" ht="39.75" customHeight="1" x14ac:dyDescent="0.35">
      <c r="A9" s="241" t="s">
        <v>654</v>
      </c>
      <c r="B9" s="241"/>
      <c r="C9" s="241"/>
      <c r="D9" s="241"/>
      <c r="E9" s="241"/>
      <c r="F9" s="241"/>
      <c r="G9" s="241"/>
      <c r="H9" s="241"/>
      <c r="I9" s="241"/>
      <c r="K9"/>
    </row>
    <row r="10" spans="1:22" ht="15.75" customHeight="1" x14ac:dyDescent="0.25">
      <c r="B10" s="284" t="s">
        <v>131</v>
      </c>
      <c r="C10" s="284"/>
      <c r="D10" s="284"/>
      <c r="E10" s="284"/>
      <c r="F10" s="284"/>
      <c r="G10" s="284"/>
      <c r="H10" s="284"/>
      <c r="I10" s="284"/>
    </row>
    <row r="11" spans="1:22" ht="21" customHeight="1" x14ac:dyDescent="0.25">
      <c r="B11" s="236" t="s">
        <v>132</v>
      </c>
      <c r="C11" s="238"/>
      <c r="D11" s="236" t="s">
        <v>133</v>
      </c>
      <c r="E11" s="237"/>
      <c r="F11" s="237"/>
      <c r="G11" s="237"/>
      <c r="H11" s="238"/>
      <c r="I11" s="3" t="s">
        <v>134</v>
      </c>
      <c r="K11" s="58"/>
      <c r="L11" s="62"/>
    </row>
    <row r="12" spans="1:22" x14ac:dyDescent="0.25">
      <c r="B12" s="221">
        <v>0</v>
      </c>
      <c r="C12" s="336"/>
      <c r="D12" s="221">
        <v>0</v>
      </c>
      <c r="E12" s="222"/>
      <c r="F12" s="222"/>
      <c r="G12" s="222"/>
      <c r="H12" s="336"/>
      <c r="I12" s="133">
        <v>0</v>
      </c>
      <c r="L12" s="41" t="str">
        <f xml:space="preserve"> IF(AND(AND(ISNUMBER(B12),LEN(B12)&lt;=11)=FALSE,B12&lt;&gt;""),CONCATENATE("Valor No válido en: ",$B$10," ",$B$11),
IF(AND(AND(ISNUMBER(D12),LEN(D12)&lt;=11)=FALSE,D12&lt;&gt;""),CONCATENATE("Valor No válido en: ",$B$10," ",$D$11),
IF(AND(AND(ISNUMBER(I12),LEN(I12)&lt;=11)=FALSE,I12&lt;&gt;""),CONCATENATE("Valor No válido en: ",$B$10," ",$I$11),""
)))</f>
        <v/>
      </c>
      <c r="S12" s="67">
        <v>168</v>
      </c>
      <c r="U12" s="1"/>
    </row>
    <row r="13" spans="1:22" ht="20.25" customHeight="1" x14ac:dyDescent="0.25">
      <c r="A13" s="294"/>
      <c r="B13" s="294"/>
      <c r="C13" s="294"/>
      <c r="D13" s="294"/>
      <c r="E13" s="294"/>
      <c r="F13" s="294"/>
      <c r="G13" s="294"/>
      <c r="H13" s="294"/>
      <c r="I13" s="294"/>
      <c r="K13" s="63"/>
      <c r="L13" s="60"/>
    </row>
    <row r="14" spans="1:22" ht="38.25" customHeight="1" x14ac:dyDescent="0.35">
      <c r="A14" s="335" t="s">
        <v>655</v>
      </c>
      <c r="B14" s="335"/>
      <c r="C14" s="335"/>
      <c r="D14" s="335"/>
      <c r="E14" s="335"/>
      <c r="F14" s="335"/>
      <c r="G14" s="335"/>
      <c r="H14" s="335"/>
      <c r="I14" s="335"/>
      <c r="K14"/>
      <c r="U14" s="129"/>
    </row>
    <row r="15" spans="1:22" ht="6" customHeight="1" x14ac:dyDescent="0.25">
      <c r="A15" s="23"/>
      <c r="B15" s="23"/>
      <c r="C15" s="23"/>
      <c r="D15" s="23"/>
      <c r="E15" s="23"/>
      <c r="F15" s="23"/>
      <c r="G15" s="23"/>
      <c r="H15" s="23"/>
      <c r="I15" s="23"/>
    </row>
    <row r="16" spans="1:22" ht="13" x14ac:dyDescent="0.25">
      <c r="B16" s="241" t="s">
        <v>493</v>
      </c>
      <c r="C16" s="328"/>
      <c r="D16" s="99"/>
      <c r="E16" s="30"/>
      <c r="F16" s="30"/>
      <c r="L16" s="41" t="str">
        <f>IF(SUM(IF(D16="x",1,0),IF(D17="x",1,0),IF(D18="x",1,0)) &gt; 1,"(*) Marcar solo un valor","")</f>
        <v/>
      </c>
      <c r="S16" s="67">
        <v>465</v>
      </c>
      <c r="U16" s="1"/>
    </row>
    <row r="17" spans="2:21" ht="13" x14ac:dyDescent="0.25">
      <c r="B17" s="329" t="s">
        <v>494</v>
      </c>
      <c r="C17" s="330"/>
      <c r="D17" s="99"/>
      <c r="F17" s="22"/>
      <c r="S17" s="67">
        <v>466</v>
      </c>
      <c r="U17" s="1"/>
    </row>
    <row r="18" spans="2:21" ht="13" x14ac:dyDescent="0.25">
      <c r="B18" s="329" t="s">
        <v>495</v>
      </c>
      <c r="C18" s="330"/>
      <c r="D18" s="99"/>
      <c r="S18" s="67">
        <v>467</v>
      </c>
      <c r="U18" s="1"/>
    </row>
  </sheetData>
  <sheetProtection algorithmName="SHA-512" hashValue="l0xEPEyHnsxk4pDnl9qO81UnxG8s2IoFYfLCOQRNgzSyBoZS5mDIcdbQlGoMq6ktj0rsFwKYstFLOQdML+4t2g==" saltValue="m4BPTrvUabRXAQjBLNTqdQ==" spinCount="100000" sheet="1" objects="1" scenarios="1" formatRows="0"/>
  <mergeCells count="22">
    <mergeCell ref="A6:I6"/>
    <mergeCell ref="A1:I1"/>
    <mergeCell ref="A3:I3"/>
    <mergeCell ref="A4:E4"/>
    <mergeCell ref="A13:I13"/>
    <mergeCell ref="B10:I10"/>
    <mergeCell ref="H4:I4"/>
    <mergeCell ref="H5:I5"/>
    <mergeCell ref="D11:H11"/>
    <mergeCell ref="D12:H12"/>
    <mergeCell ref="B11:C11"/>
    <mergeCell ref="B12:C12"/>
    <mergeCell ref="A5:E5"/>
    <mergeCell ref="A9:I9"/>
    <mergeCell ref="F7:H7"/>
    <mergeCell ref="B16:C16"/>
    <mergeCell ref="B17:C17"/>
    <mergeCell ref="B18:C18"/>
    <mergeCell ref="C7:E7"/>
    <mergeCell ref="F8:H8"/>
    <mergeCell ref="C8:E8"/>
    <mergeCell ref="A14:I14"/>
  </mergeCells>
  <dataValidations count="3">
    <dataValidation type="textLength" allowBlank="1" showErrorMessage="1" error="Cantidad de caracteres NO valido." sqref="H5:I5" xr:uid="{00000000-0002-0000-0C00-000000000000}">
      <formula1>Explicacion_LongMinimo</formula1>
      <formula2>Explicacion_LongMaximo</formula2>
    </dataValidation>
    <dataValidation type="custom" allowBlank="1" showDropDown="1" showInputMessage="1" showErrorMessage="1" error="Valor NO Válido." prompt="Ingrese &quot;X&quot;" sqref="F5:G5 D16:D18" xr:uid="{00000000-0002-0000-0C00-000001000000}">
      <formula1>COUNTIF(Respuesta_SINO,TRIM(CELL("contents")))=1</formula1>
    </dataValidation>
    <dataValidation type="whole" allowBlank="1" showInputMessage="1" showErrorMessage="1" error="Valor NO Válido." prompt="Ingrese Número" sqref="B12:I12" xr:uid="{00000000-0002-0000-0C00-000002000000}">
      <formula1>Entero_Minimo</formula1>
      <formula2>Entero_Maximo</formula2>
    </dataValidation>
  </dataValidations>
  <hyperlinks>
    <hyperlink ref="L3" location="Principal!A1" display="Volver al Indice"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V26"/>
  <sheetViews>
    <sheetView topLeftCell="A18" zoomScale="72" zoomScaleNormal="72" workbookViewId="0">
      <selection activeCell="G11" sqref="G11:K11"/>
    </sheetView>
  </sheetViews>
  <sheetFormatPr baseColWidth="10" defaultColWidth="11.453125" defaultRowHeight="12.5" x14ac:dyDescent="0.25"/>
  <cols>
    <col min="1" max="1" width="4.1796875" style="1" customWidth="1"/>
    <col min="2" max="2" width="15" style="1" customWidth="1"/>
    <col min="3" max="3" width="6.81640625" style="1" customWidth="1"/>
    <col min="4" max="4" width="5.81640625" style="1" customWidth="1"/>
    <col min="5" max="5" width="7.81640625" style="1" customWidth="1"/>
    <col min="6" max="6" width="5" style="1" customWidth="1"/>
    <col min="7" max="7" width="5.1796875" style="1" customWidth="1"/>
    <col min="8" max="8" width="5.81640625" style="1" customWidth="1"/>
    <col min="9" max="9" width="7.81640625" style="1" customWidth="1"/>
    <col min="10" max="10" width="11.453125" style="1" customWidth="1"/>
    <col min="11" max="11" width="12" style="1" customWidth="1"/>
    <col min="12" max="12" width="1.453125" style="1" customWidth="1"/>
    <col min="13" max="13" width="5.1796875" style="1" bestFit="1" customWidth="1"/>
    <col min="14" max="14" width="43.81640625" style="41" customWidth="1"/>
    <col min="15" max="17" width="3.453125" style="1" customWidth="1"/>
    <col min="18" max="18" width="6" style="1" customWidth="1"/>
    <col min="19" max="21" width="4" style="67" bestFit="1" customWidth="1"/>
    <col min="22" max="22" width="2.1796875" style="67" customWidth="1"/>
    <col min="23" max="16384" width="11.453125" style="1"/>
  </cols>
  <sheetData>
    <row r="1" spans="1:22" ht="14" x14ac:dyDescent="0.25">
      <c r="A1" s="248" t="s">
        <v>40</v>
      </c>
      <c r="B1" s="248"/>
      <c r="C1" s="248"/>
      <c r="D1" s="248"/>
      <c r="E1" s="248"/>
      <c r="F1" s="248"/>
      <c r="G1" s="248"/>
      <c r="H1" s="248"/>
      <c r="I1" s="248"/>
      <c r="J1" s="248"/>
      <c r="K1" s="248"/>
      <c r="N1" s="95" t="str">
        <f>'8'!A1</f>
        <v>PILAR II: Junta General de Accionistas (JGA)</v>
      </c>
      <c r="U1" s="67">
        <v>3</v>
      </c>
    </row>
    <row r="2" spans="1:22" hidden="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3">
      <c r="A3" s="239" t="s">
        <v>136</v>
      </c>
      <c r="B3" s="239"/>
      <c r="C3" s="239"/>
      <c r="D3" s="239"/>
      <c r="E3" s="239"/>
      <c r="F3" s="239"/>
      <c r="G3" s="239"/>
      <c r="H3" s="239"/>
      <c r="I3" s="239"/>
      <c r="J3" s="239"/>
      <c r="K3" s="239"/>
      <c r="N3" s="94" t="s">
        <v>355</v>
      </c>
      <c r="U3" s="67">
        <f>SUM(V:V)</f>
        <v>3</v>
      </c>
    </row>
    <row r="4" spans="1:22" ht="13" x14ac:dyDescent="0.25">
      <c r="A4" s="223"/>
      <c r="B4" s="223"/>
      <c r="C4" s="223"/>
      <c r="D4" s="223"/>
      <c r="E4" s="223"/>
      <c r="F4" s="224"/>
      <c r="G4" s="100" t="s">
        <v>1</v>
      </c>
      <c r="H4" s="100" t="s">
        <v>2</v>
      </c>
      <c r="I4" s="272" t="s">
        <v>3</v>
      </c>
      <c r="J4" s="340"/>
      <c r="K4" s="273"/>
      <c r="M4" s="54" t="s">
        <v>388</v>
      </c>
    </row>
    <row r="5" spans="1:22" ht="67.5" customHeight="1" x14ac:dyDescent="0.25">
      <c r="A5" s="337" t="s">
        <v>137</v>
      </c>
      <c r="B5" s="337"/>
      <c r="C5" s="337"/>
      <c r="D5" s="337"/>
      <c r="E5" s="337"/>
      <c r="F5" s="337"/>
      <c r="G5" s="99" t="s">
        <v>15</v>
      </c>
      <c r="H5" s="99"/>
      <c r="I5" s="199"/>
      <c r="J5" s="200"/>
      <c r="K5" s="201"/>
      <c r="M5" s="55" t="str">
        <f>CONCATENATE("(",LEN(I5),")")</f>
        <v>(0)</v>
      </c>
      <c r="N5" s="53" t="str">
        <f>IF(( AND(G5="x",H5="x") ),"(*) Marcar solo un valor: Si o No",IF(AND(H5="x",LEN(I5)=0),"(*) Completar la celda de explicación",
CONCATENATE("(Si/No) Marcar con 'X' solo uno de los campos. (Explicación) Longitud Máxima de ",Explicacion_LongMaximo," caracteres")))</f>
        <v>(Si/No) Marcar con 'X' solo uno de los campos. (Explicación) Longitud Máxima de 1000 caracteres</v>
      </c>
      <c r="S5" s="67">
        <v>55</v>
      </c>
      <c r="V5" s="68">
        <f>IF( AND(G5="",H5=""),0,IF(AND(H5&lt;&gt;"",I5=""),0,1))</f>
        <v>1</v>
      </c>
    </row>
    <row r="6" spans="1:22" ht="37.5" customHeight="1" x14ac:dyDescent="0.25">
      <c r="A6" s="240" t="s">
        <v>138</v>
      </c>
      <c r="B6" s="240"/>
      <c r="C6" s="240"/>
      <c r="D6" s="240"/>
      <c r="E6" s="240"/>
      <c r="F6" s="240"/>
      <c r="G6" s="240"/>
      <c r="H6" s="240"/>
      <c r="I6" s="240"/>
      <c r="J6" s="240"/>
      <c r="K6" s="240"/>
    </row>
    <row r="7" spans="1:22" ht="13" x14ac:dyDescent="0.25">
      <c r="B7" s="265" t="s">
        <v>139</v>
      </c>
      <c r="C7" s="266"/>
      <c r="D7" s="267"/>
      <c r="E7" s="99" t="s">
        <v>15</v>
      </c>
      <c r="F7" s="265" t="s">
        <v>140</v>
      </c>
      <c r="G7" s="266"/>
      <c r="H7" s="266"/>
      <c r="I7" s="266"/>
      <c r="J7" s="267"/>
      <c r="K7" s="99"/>
      <c r="S7" s="67">
        <v>170</v>
      </c>
      <c r="T7" s="67">
        <v>171</v>
      </c>
    </row>
    <row r="8" spans="1:22" ht="27.75" customHeight="1" x14ac:dyDescent="0.25">
      <c r="A8" s="298" t="s">
        <v>141</v>
      </c>
      <c r="B8" s="298"/>
      <c r="C8" s="298"/>
      <c r="D8" s="298"/>
      <c r="E8" s="298"/>
      <c r="F8" s="298"/>
      <c r="G8" s="298"/>
      <c r="H8" s="298"/>
      <c r="I8" s="298"/>
      <c r="J8" s="298"/>
      <c r="K8" s="298"/>
    </row>
    <row r="9" spans="1:22" ht="39" customHeight="1" x14ac:dyDescent="0.25">
      <c r="B9" s="339" t="s">
        <v>646</v>
      </c>
      <c r="C9" s="284" t="s">
        <v>142</v>
      </c>
      <c r="D9" s="284"/>
      <c r="E9" s="284"/>
      <c r="F9" s="284"/>
      <c r="G9" s="284" t="s">
        <v>143</v>
      </c>
      <c r="H9" s="284"/>
      <c r="I9" s="284"/>
      <c r="J9" s="284"/>
      <c r="K9" s="284"/>
    </row>
    <row r="10" spans="1:22" ht="60.75" customHeight="1" x14ac:dyDescent="0.25">
      <c r="B10" s="339"/>
      <c r="C10" s="24" t="s">
        <v>86</v>
      </c>
      <c r="D10" s="24" t="s">
        <v>88</v>
      </c>
      <c r="E10" s="24" t="s">
        <v>89</v>
      </c>
      <c r="F10" s="24" t="s">
        <v>144</v>
      </c>
      <c r="G10" s="338"/>
      <c r="H10" s="338"/>
      <c r="I10" s="338"/>
      <c r="J10" s="338"/>
      <c r="K10" s="338"/>
      <c r="M10" s="58" t="s">
        <v>394</v>
      </c>
      <c r="N10" s="62" t="s">
        <v>395</v>
      </c>
      <c r="S10" s="67">
        <v>172</v>
      </c>
    </row>
    <row r="11" spans="1:22" x14ac:dyDescent="0.25">
      <c r="B11" s="181">
        <v>44649</v>
      </c>
      <c r="C11" s="79">
        <v>0</v>
      </c>
      <c r="D11" s="79">
        <v>0</v>
      </c>
      <c r="E11" s="79">
        <v>0</v>
      </c>
      <c r="F11" s="79">
        <v>98.938999999999993</v>
      </c>
      <c r="G11" s="341">
        <v>100</v>
      </c>
      <c r="H11" s="341"/>
      <c r="I11" s="341"/>
      <c r="J11" s="341"/>
      <c r="K11" s="341"/>
    </row>
    <row r="12" spans="1:22" x14ac:dyDescent="0.25">
      <c r="B12" s="181">
        <v>44798</v>
      </c>
      <c r="C12" s="79">
        <v>0</v>
      </c>
      <c r="D12" s="79">
        <v>0</v>
      </c>
      <c r="E12" s="79">
        <v>0</v>
      </c>
      <c r="F12" s="79">
        <v>98.938999999999993</v>
      </c>
      <c r="G12" s="341">
        <v>100</v>
      </c>
      <c r="H12" s="341"/>
      <c r="I12" s="341"/>
      <c r="J12" s="341"/>
      <c r="K12" s="341"/>
    </row>
    <row r="13" spans="1:22" x14ac:dyDescent="0.25">
      <c r="B13" s="79"/>
      <c r="C13" s="79"/>
      <c r="D13" s="79"/>
      <c r="E13" s="79"/>
      <c r="F13" s="79"/>
      <c r="G13" s="341"/>
      <c r="H13" s="341"/>
      <c r="I13" s="341"/>
      <c r="J13" s="341"/>
      <c r="K13" s="341"/>
    </row>
    <row r="14" spans="1:22" ht="20" x14ac:dyDescent="0.25">
      <c r="A14" s="298"/>
      <c r="B14" s="298"/>
      <c r="C14" s="298"/>
      <c r="D14" s="298"/>
      <c r="E14" s="298"/>
      <c r="F14" s="298"/>
      <c r="G14" s="298"/>
      <c r="H14" s="298"/>
      <c r="I14" s="298"/>
      <c r="J14" s="298"/>
      <c r="K14" s="298"/>
      <c r="M14" s="63" t="s">
        <v>396</v>
      </c>
      <c r="N14" s="60" t="s">
        <v>397</v>
      </c>
      <c r="S14" s="67">
        <v>0</v>
      </c>
    </row>
    <row r="15" spans="1:22" ht="13" x14ac:dyDescent="0.3">
      <c r="A15" s="239" t="s">
        <v>145</v>
      </c>
      <c r="B15" s="239"/>
      <c r="C15" s="239"/>
      <c r="D15" s="239"/>
      <c r="E15" s="239"/>
      <c r="F15" s="239"/>
      <c r="G15" s="239"/>
      <c r="H15" s="239"/>
      <c r="I15" s="239"/>
      <c r="J15" s="239"/>
      <c r="K15" s="239"/>
    </row>
    <row r="16" spans="1:22" ht="13" x14ac:dyDescent="0.25">
      <c r="A16" s="223"/>
      <c r="B16" s="223"/>
      <c r="C16" s="223"/>
      <c r="D16" s="223"/>
      <c r="E16" s="223"/>
      <c r="F16" s="224"/>
      <c r="G16" s="100" t="s">
        <v>1</v>
      </c>
      <c r="H16" s="100" t="s">
        <v>2</v>
      </c>
      <c r="I16" s="272" t="s">
        <v>3</v>
      </c>
      <c r="J16" s="340"/>
      <c r="K16" s="273"/>
      <c r="M16" s="54" t="s">
        <v>388</v>
      </c>
    </row>
    <row r="17" spans="1:22" ht="91.5" customHeight="1" x14ac:dyDescent="0.25">
      <c r="A17" s="337" t="s">
        <v>146</v>
      </c>
      <c r="B17" s="337"/>
      <c r="C17" s="337"/>
      <c r="D17" s="337"/>
      <c r="E17" s="337"/>
      <c r="F17" s="227"/>
      <c r="G17" s="99" t="s">
        <v>15</v>
      </c>
      <c r="H17" s="99"/>
      <c r="I17" s="199"/>
      <c r="J17" s="200"/>
      <c r="K17" s="201"/>
      <c r="M17" s="55" t="str">
        <f>CONCATENATE("(",LEN(I17),")")</f>
        <v>(0)</v>
      </c>
      <c r="N17" s="53" t="str">
        <f>IF(( AND(G17="x",H17="x") ),"(*) Marcar solo un valor: Si o No",IF(AND(H17="x",LEN(I17)=0),"(*) Completar la celda de explicación",
CONCATENATE("(Si/No) Marcar con 'X' solo uno de los campos. (Explicación) Longitud Máxima de ",Explicacion_LongMaximo," caracteres")))</f>
        <v>(Si/No) Marcar con 'X' solo uno de los campos. (Explicación) Longitud Máxima de 1000 caracteres</v>
      </c>
      <c r="S17" s="67">
        <v>56</v>
      </c>
      <c r="V17" s="68">
        <f>IF( AND(G17="",H17=""),0,IF(AND(H17&lt;&gt;"",I17=""),0,1))</f>
        <v>1</v>
      </c>
    </row>
    <row r="18" spans="1:22" ht="42" customHeight="1" x14ac:dyDescent="0.25">
      <c r="A18" s="294" t="s">
        <v>147</v>
      </c>
      <c r="B18" s="294"/>
      <c r="C18" s="294"/>
      <c r="D18" s="294"/>
      <c r="E18" s="294"/>
      <c r="F18" s="294"/>
      <c r="G18" s="294"/>
      <c r="H18" s="294"/>
      <c r="I18" s="294"/>
      <c r="J18" s="294"/>
      <c r="K18" s="294"/>
    </row>
    <row r="19" spans="1:22" ht="13" x14ac:dyDescent="0.25">
      <c r="A19" s="223"/>
      <c r="B19" s="223"/>
      <c r="C19" s="223"/>
      <c r="D19" s="223"/>
      <c r="E19" s="223"/>
      <c r="F19" s="223"/>
      <c r="G19" s="223"/>
      <c r="H19" s="223"/>
      <c r="I19" s="224"/>
      <c r="J19" s="14" t="s">
        <v>1</v>
      </c>
      <c r="K19" s="14" t="s">
        <v>2</v>
      </c>
    </row>
    <row r="20" spans="1:22" ht="34.5" customHeight="1" x14ac:dyDescent="0.25">
      <c r="A20" s="286" t="s">
        <v>148</v>
      </c>
      <c r="B20" s="286"/>
      <c r="C20" s="286"/>
      <c r="D20" s="286"/>
      <c r="E20" s="286"/>
      <c r="F20" s="286"/>
      <c r="G20" s="286"/>
      <c r="H20" s="286"/>
      <c r="I20" s="265"/>
      <c r="J20" s="99" t="s">
        <v>15</v>
      </c>
      <c r="K20" s="99"/>
      <c r="N20" s="41" t="str">
        <f>IF(( AND(J20="x",K20="x") ),"(*) Marcar solo un valor: Si o No","")</f>
        <v/>
      </c>
      <c r="S20" s="67">
        <v>173</v>
      </c>
    </row>
    <row r="21" spans="1:22" ht="37.5" customHeight="1" x14ac:dyDescent="0.25">
      <c r="A21" s="286" t="s">
        <v>149</v>
      </c>
      <c r="B21" s="286"/>
      <c r="C21" s="286"/>
      <c r="D21" s="286"/>
      <c r="E21" s="286"/>
      <c r="F21" s="286"/>
      <c r="G21" s="286"/>
      <c r="H21" s="286"/>
      <c r="I21" s="265"/>
      <c r="J21" s="99" t="s">
        <v>15</v>
      </c>
      <c r="K21" s="99"/>
      <c r="N21" s="41" t="str">
        <f>IF(( AND($J$21="x",$K$21="x") ),"(*) Marcar solo un valor: Si o No","")</f>
        <v/>
      </c>
      <c r="S21" s="67">
        <v>174</v>
      </c>
    </row>
    <row r="22" spans="1:22" ht="22.5" customHeight="1" x14ac:dyDescent="0.25">
      <c r="A22" s="265" t="s">
        <v>150</v>
      </c>
      <c r="B22" s="266"/>
      <c r="C22" s="267"/>
      <c r="D22" s="269"/>
      <c r="E22" s="270"/>
      <c r="F22" s="270"/>
      <c r="G22" s="270"/>
      <c r="H22" s="270"/>
      <c r="I22" s="270"/>
      <c r="J22" s="270"/>
      <c r="K22" s="271"/>
      <c r="S22" s="67">
        <v>175</v>
      </c>
    </row>
    <row r="23" spans="1:22" x14ac:dyDescent="0.25">
      <c r="A23" s="294"/>
      <c r="B23" s="294"/>
      <c r="C23" s="294"/>
      <c r="D23" s="294"/>
      <c r="E23" s="294"/>
      <c r="F23" s="294"/>
      <c r="G23" s="294"/>
      <c r="H23" s="294"/>
      <c r="I23" s="294"/>
      <c r="J23" s="294"/>
      <c r="K23" s="294"/>
    </row>
    <row r="24" spans="1:22" ht="13" x14ac:dyDescent="0.3">
      <c r="A24" s="239" t="s">
        <v>151</v>
      </c>
      <c r="B24" s="239"/>
      <c r="C24" s="239"/>
      <c r="D24" s="239"/>
      <c r="E24" s="239"/>
      <c r="F24" s="239"/>
      <c r="G24" s="239"/>
      <c r="H24" s="239"/>
      <c r="I24" s="239"/>
      <c r="J24" s="239"/>
      <c r="K24" s="239"/>
    </row>
    <row r="25" spans="1:22" ht="13" x14ac:dyDescent="0.25">
      <c r="A25" s="223"/>
      <c r="B25" s="223"/>
      <c r="C25" s="223"/>
      <c r="D25" s="223"/>
      <c r="E25" s="223"/>
      <c r="F25" s="224"/>
      <c r="G25" s="100" t="s">
        <v>1</v>
      </c>
      <c r="H25" s="100" t="s">
        <v>2</v>
      </c>
      <c r="I25" s="264" t="s">
        <v>3</v>
      </c>
      <c r="J25" s="264"/>
      <c r="K25" s="264"/>
      <c r="M25" s="54" t="s">
        <v>388</v>
      </c>
    </row>
    <row r="26" spans="1:22" ht="69.75" customHeight="1" x14ac:dyDescent="0.25">
      <c r="A26" s="337" t="s">
        <v>152</v>
      </c>
      <c r="B26" s="337"/>
      <c r="C26" s="337"/>
      <c r="D26" s="337"/>
      <c r="E26" s="337"/>
      <c r="F26" s="337"/>
      <c r="G26" s="99" t="s">
        <v>15</v>
      </c>
      <c r="H26" s="99"/>
      <c r="I26" s="199"/>
      <c r="J26" s="200"/>
      <c r="K26" s="201"/>
      <c r="M26" s="55" t="str">
        <f>CONCATENATE("(",LEN(I26),")")</f>
        <v>(0)</v>
      </c>
      <c r="N26" s="53" t="str">
        <f>IF(( AND(G26="x",H26="x") ),"(*) Marcar solo un valor: Si o No",IF(AND(H26="x",LEN(I26)=0),"(*) Completar la celda de explicación",
CONCATENATE("(Si/No) Marcar con 'X' solo uno de los campos. (Explicación) Longitud Máxima de ",Explicacion_LongMaximo," caracteres")))</f>
        <v>(Si/No) Marcar con 'X' solo uno de los campos. (Explicación) Longitud Máxima de 1000 caracteres</v>
      </c>
      <c r="S26" s="67">
        <v>57</v>
      </c>
      <c r="V26" s="68">
        <f>IF( AND(G26="",H26=""),0,IF(AND(H26&lt;&gt;"",I26=""),0,1))</f>
        <v>1</v>
      </c>
    </row>
  </sheetData>
  <sheetProtection algorithmName="SHA-512" hashValue="8x99EcfErSTT9fQ8hPYmmdMPJp9dxmhehgNv2kRg+h+xHNsp/A84ZN8CTXK8O8D2f3iXzyZVtC3+/duWxgn3hg==" saltValue="0H5nSFmf+eg5aMwPEBElyA==" spinCount="100000" sheet="1" objects="1" scenarios="1" formatCells="0" formatRows="0" insertRows="0"/>
  <mergeCells count="35">
    <mergeCell ref="A1:K1"/>
    <mergeCell ref="A3:K3"/>
    <mergeCell ref="A4:F4"/>
    <mergeCell ref="A14:K14"/>
    <mergeCell ref="A15:K15"/>
    <mergeCell ref="I4:K4"/>
    <mergeCell ref="I5:K5"/>
    <mergeCell ref="B7:D7"/>
    <mergeCell ref="F7:J7"/>
    <mergeCell ref="G11:K11"/>
    <mergeCell ref="G12:K12"/>
    <mergeCell ref="G13:K13"/>
    <mergeCell ref="A26:F26"/>
    <mergeCell ref="I25:K25"/>
    <mergeCell ref="I26:K26"/>
    <mergeCell ref="A6:K6"/>
    <mergeCell ref="A8:K8"/>
    <mergeCell ref="G9:K9"/>
    <mergeCell ref="G10:K10"/>
    <mergeCell ref="D22:K22"/>
    <mergeCell ref="A22:C22"/>
    <mergeCell ref="B9:B10"/>
    <mergeCell ref="C9:F9"/>
    <mergeCell ref="A18:K18"/>
    <mergeCell ref="A25:F25"/>
    <mergeCell ref="I16:K16"/>
    <mergeCell ref="I17:K17"/>
    <mergeCell ref="A20:I20"/>
    <mergeCell ref="A21:I21"/>
    <mergeCell ref="A23:K23"/>
    <mergeCell ref="A24:K24"/>
    <mergeCell ref="A17:F17"/>
    <mergeCell ref="A5:F5"/>
    <mergeCell ref="A16:F16"/>
    <mergeCell ref="A19:I19"/>
  </mergeCells>
  <dataValidations count="4">
    <dataValidation type="textLength" allowBlank="1" showErrorMessage="1" error="Cantidad de caracteres NO valido." sqref="I5:K5 I17:K17 I26:K26" xr:uid="{00000000-0002-0000-0D00-000000000000}">
      <formula1>Explicacion_LongMinimo</formula1>
      <formula2>Explicacion_LongMaximo</formula2>
    </dataValidation>
    <dataValidation type="custom" allowBlank="1" showDropDown="1" showInputMessage="1" showErrorMessage="1" error="Valor NO Válido." prompt="Ingrese &quot;X&quot;" sqref="G5:H5 E7 K7 G17:H17 J20:K21 G26:H26" xr:uid="{00000000-0002-0000-0D00-000001000000}">
      <formula1>COUNTIF(Respuesta_SINO,TRIM(CELL("contents")))=1</formula1>
    </dataValidation>
    <dataValidation type="date" allowBlank="1" showInputMessage="1" showErrorMessage="1" error="Fecha No Valida" prompt="(dd/mm/yyyy)" sqref="B11:B13" xr:uid="{00000000-0002-0000-0D00-000002000000}">
      <formula1>Fecha_Minimo</formula1>
      <formula2>Fecha_Maximo</formula2>
    </dataValidation>
    <dataValidation type="decimal" allowBlank="1" showInputMessage="1" showErrorMessage="1" error="Valor NO Válido" prompt="Ingrese Número" sqref="C11:F13" xr:uid="{00000000-0002-0000-0D00-000003000000}">
      <formula1>Decimal2_Minimo</formula1>
      <formula2>Decimal2_Maximo</formula2>
    </dataValidation>
  </dataValidations>
  <hyperlinks>
    <hyperlink ref="N3" location="Principal!A1" display="Volver al Indice" xr:uid="{00000000-0004-0000-0D00-000000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V34"/>
  <sheetViews>
    <sheetView topLeftCell="A29" zoomScale="85" zoomScaleNormal="85" workbookViewId="0">
      <selection activeCell="E33" sqref="E33:F33"/>
    </sheetView>
  </sheetViews>
  <sheetFormatPr baseColWidth="10" defaultColWidth="11.453125" defaultRowHeight="12.5" x14ac:dyDescent="0.25"/>
  <cols>
    <col min="1" max="1" width="18.81640625" style="1" customWidth="1"/>
    <col min="2" max="2" width="22.54296875" style="1" customWidth="1"/>
    <col min="3" max="3" width="5.54296875" style="1" customWidth="1"/>
    <col min="4" max="4" width="5.81640625" style="1" customWidth="1"/>
    <col min="5" max="5" width="11.81640625" style="1" customWidth="1"/>
    <col min="6" max="6" width="20.81640625" style="1" customWidth="1"/>
    <col min="7" max="7" width="1.81640625" style="1" customWidth="1"/>
    <col min="8" max="8" width="5.1796875" style="1" bestFit="1" customWidth="1"/>
    <col min="9" max="9" width="44.54296875" style="41" customWidth="1"/>
    <col min="10" max="10" width="4.81640625" style="1" customWidth="1"/>
    <col min="11" max="11" width="3.54296875" style="1" customWidth="1"/>
    <col min="12" max="12" width="3.81640625" style="1" customWidth="1"/>
    <col min="13" max="13" width="3" style="1" customWidth="1"/>
    <col min="14" max="14" width="3.54296875" style="1" customWidth="1"/>
    <col min="15" max="16" width="4.453125" style="1" customWidth="1"/>
    <col min="17" max="17" width="5" style="1" customWidth="1"/>
    <col min="18" max="18" width="4.1796875" style="64" customWidth="1"/>
    <col min="19" max="19" width="4.1796875" style="67" customWidth="1"/>
    <col min="20" max="20" width="4.1796875" style="1" customWidth="1"/>
    <col min="21" max="21" width="4" style="67" bestFit="1" customWidth="1"/>
    <col min="22" max="22" width="2.453125" style="67" customWidth="1"/>
    <col min="23" max="24" width="4.1796875" style="1" customWidth="1"/>
    <col min="25" max="25" width="15.54296875" style="1" customWidth="1"/>
    <col min="26" max="16384" width="11.453125" style="1"/>
  </cols>
  <sheetData>
    <row r="1" spans="1:22" ht="14" x14ac:dyDescent="0.25">
      <c r="A1" s="248" t="s">
        <v>153</v>
      </c>
      <c r="B1" s="248"/>
      <c r="C1" s="248"/>
      <c r="D1" s="248"/>
      <c r="E1" s="248"/>
      <c r="F1" s="248"/>
      <c r="I1" s="95" t="str">
        <f>'8'!A1</f>
        <v>PILAR II: Junta General de Accionistas (JGA)</v>
      </c>
      <c r="U1" s="67">
        <v>4</v>
      </c>
    </row>
    <row r="2" spans="1:22" hidden="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3">
      <c r="A3" s="239" t="s">
        <v>154</v>
      </c>
      <c r="B3" s="239"/>
      <c r="C3" s="239"/>
      <c r="D3" s="239"/>
      <c r="E3" s="239"/>
      <c r="F3" s="239"/>
      <c r="I3" s="94" t="s">
        <v>355</v>
      </c>
      <c r="U3" s="67">
        <f>SUM(V:V)</f>
        <v>4</v>
      </c>
    </row>
    <row r="4" spans="1:22" ht="13" x14ac:dyDescent="0.25">
      <c r="A4" s="223"/>
      <c r="B4" s="224"/>
      <c r="C4" s="100" t="s">
        <v>1</v>
      </c>
      <c r="D4" s="100" t="s">
        <v>2</v>
      </c>
      <c r="E4" s="264" t="s">
        <v>3</v>
      </c>
      <c r="F4" s="264"/>
      <c r="H4" s="54" t="s">
        <v>388</v>
      </c>
    </row>
    <row r="5" spans="1:22" ht="45" customHeight="1" x14ac:dyDescent="0.25">
      <c r="A5" s="337" t="s">
        <v>155</v>
      </c>
      <c r="B5" s="337"/>
      <c r="C5" s="99" t="s">
        <v>15</v>
      </c>
      <c r="D5" s="99"/>
      <c r="E5" s="199"/>
      <c r="F5" s="201"/>
      <c r="H5" s="55" t="str">
        <f>CONCATENATE("(",LEN(E5),")")</f>
        <v>(0)</v>
      </c>
      <c r="I5" s="53"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67">
        <v>58</v>
      </c>
      <c r="V5" s="68">
        <f>IF( AND(C5="",D5=""),0,IF(AND(D5&lt;&gt;"",E5=""),0,1))</f>
        <v>1</v>
      </c>
    </row>
    <row r="6" spans="1:22" ht="32.25" customHeight="1" x14ac:dyDescent="0.35">
      <c r="A6" s="345" t="s">
        <v>656</v>
      </c>
      <c r="B6" s="345"/>
      <c r="C6" s="345"/>
      <c r="D6" s="345"/>
      <c r="E6" s="345"/>
      <c r="F6" s="345"/>
      <c r="H6"/>
      <c r="L6" s="67"/>
    </row>
    <row r="7" spans="1:22" ht="13" x14ac:dyDescent="0.25">
      <c r="B7" s="30"/>
      <c r="C7" s="264" t="s">
        <v>1</v>
      </c>
      <c r="D7" s="264"/>
      <c r="E7" s="14" t="s">
        <v>2</v>
      </c>
    </row>
    <row r="8" spans="1:22" ht="13" x14ac:dyDescent="0.25">
      <c r="B8" s="17" t="s">
        <v>156</v>
      </c>
      <c r="C8" s="311"/>
      <c r="D8" s="312"/>
      <c r="E8" s="99"/>
      <c r="I8" s="41" t="str">
        <f>IF(( AND($C$8="x",$E$8="x") ),"(*) Marcar solo un valor: Si o No","")</f>
        <v/>
      </c>
      <c r="S8" s="67">
        <v>176</v>
      </c>
      <c r="U8" s="1"/>
    </row>
    <row r="9" spans="1:22" ht="13" x14ac:dyDescent="0.25">
      <c r="B9" s="17" t="s">
        <v>157</v>
      </c>
      <c r="C9" s="311"/>
      <c r="D9" s="312"/>
      <c r="E9" s="99"/>
      <c r="I9" s="41" t="str">
        <f>IF(( AND($C$9="x",$E$9="x") ),"(*) Marcar solo un valor: Si o No","")</f>
        <v/>
      </c>
      <c r="S9" s="67">
        <v>177</v>
      </c>
      <c r="U9" s="1"/>
    </row>
    <row r="10" spans="1:22" ht="13" x14ac:dyDescent="0.25">
      <c r="B10" s="17" t="s">
        <v>158</v>
      </c>
      <c r="C10" s="311"/>
      <c r="D10" s="312"/>
      <c r="E10" s="99"/>
      <c r="I10" s="41" t="str">
        <f>IF(( AND($C$10="x",$E$10="x") ),"(*) Marcar solo un valor: Si o No","")</f>
        <v/>
      </c>
      <c r="S10" s="67">
        <v>178</v>
      </c>
      <c r="U10" s="1"/>
    </row>
    <row r="11" spans="1:22" ht="14.5" x14ac:dyDescent="0.35">
      <c r="A11" s="28"/>
      <c r="B11" s="4"/>
      <c r="C11" s="4"/>
      <c r="D11" s="4"/>
    </row>
    <row r="12" spans="1:22" ht="13" x14ac:dyDescent="0.3">
      <c r="A12" s="239" t="s">
        <v>159</v>
      </c>
      <c r="B12" s="239"/>
      <c r="C12" s="239"/>
      <c r="D12" s="239"/>
      <c r="E12" s="239"/>
      <c r="F12" s="239"/>
    </row>
    <row r="13" spans="1:22" ht="13" x14ac:dyDescent="0.25">
      <c r="A13" s="223"/>
      <c r="B13" s="224"/>
      <c r="C13" s="100" t="s">
        <v>1</v>
      </c>
      <c r="D13" s="100" t="s">
        <v>2</v>
      </c>
      <c r="E13" s="264" t="s">
        <v>3</v>
      </c>
      <c r="F13" s="264"/>
      <c r="H13" s="54" t="s">
        <v>388</v>
      </c>
    </row>
    <row r="14" spans="1:22" ht="71.25" customHeight="1" x14ac:dyDescent="0.25">
      <c r="A14" s="277" t="s">
        <v>657</v>
      </c>
      <c r="B14" s="277"/>
      <c r="C14" s="99" t="s">
        <v>15</v>
      </c>
      <c r="D14" s="99"/>
      <c r="E14" s="199"/>
      <c r="F14" s="201"/>
      <c r="H14" s="55" t="str">
        <f>CONCATENATE("(",LEN(E14),")")</f>
        <v>(0)</v>
      </c>
      <c r="I14" s="53" t="str">
        <f>IF(( AND(C14="x",D14="x") ),"(*) Marcar solo un valor: Si o No",IF(AND(D14="x",LEN(E14)=0),"(*) Completar la celda de explicación",
CONCATENATE("(Si/No) Marcar con 'X' solo uno de los campos. (Explicación) Longitud Máxima de ",Explicacion_LongMaximo," caracteres")))</f>
        <v>(Si/No) Marcar con 'X' solo uno de los campos. (Explicación) Longitud Máxima de 1000 caracteres</v>
      </c>
      <c r="S14" s="67">
        <v>59</v>
      </c>
      <c r="U14" s="1"/>
      <c r="V14" s="68">
        <f>IF( AND(C14="",D14=""),0,IF(AND(D14&lt;&gt;"",E14=""),0,1))</f>
        <v>1</v>
      </c>
    </row>
    <row r="15" spans="1:22" ht="103.5" customHeight="1" x14ac:dyDescent="0.25">
      <c r="A15" s="230" t="s">
        <v>658</v>
      </c>
      <c r="B15" s="232"/>
      <c r="C15" s="99" t="s">
        <v>15</v>
      </c>
      <c r="D15" s="99"/>
      <c r="E15" s="199"/>
      <c r="F15" s="201"/>
      <c r="H15" s="55" t="str">
        <f>CONCATENATE("(",LEN(E15),")")</f>
        <v>(0)</v>
      </c>
      <c r="I15" s="53" t="str">
        <f>IF(( AND(C15="x",D15="x") ),"(*) Marcar solo un valor: Si o No",IF(AND(D15="x",LEN(E15)=0),"(*) Completar la celda de explicación",
CONCATENATE("(Si/No) Marcar con 'X' solo uno de los campos. (Explicación) Longitud Máxima de ",Explicacion_LongMaximo," caracteres")))</f>
        <v>(Si/No) Marcar con 'X' solo uno de los campos. (Explicación) Longitud Máxima de 1000 caracteres</v>
      </c>
      <c r="S15" s="67">
        <v>60</v>
      </c>
      <c r="U15" s="1"/>
      <c r="V15" s="68">
        <f>IF( AND(C15="",D15=""),0,IF(AND(D15&lt;&gt;"",E15=""),0,1))</f>
        <v>1</v>
      </c>
    </row>
    <row r="16" spans="1:22" ht="61.25" customHeight="1" x14ac:dyDescent="0.35">
      <c r="A16" s="343" t="s">
        <v>613</v>
      </c>
      <c r="B16" s="343"/>
      <c r="C16" s="343"/>
      <c r="D16" s="343"/>
      <c r="E16" s="343"/>
      <c r="F16" s="343"/>
      <c r="H16"/>
      <c r="I16" s="53"/>
      <c r="V16" s="68"/>
    </row>
    <row r="17" spans="1:22" ht="27" customHeight="1" x14ac:dyDescent="0.25">
      <c r="A17" s="219" t="s">
        <v>453</v>
      </c>
      <c r="B17" s="344"/>
      <c r="C17" s="339" t="s">
        <v>496</v>
      </c>
      <c r="D17" s="339"/>
      <c r="E17" s="339"/>
      <c r="F17" s="120"/>
      <c r="G17" s="120"/>
      <c r="H17" s="55"/>
      <c r="I17" s="53"/>
      <c r="V17" s="68"/>
    </row>
    <row r="18" spans="1:22" ht="15.65" customHeight="1" x14ac:dyDescent="0.25">
      <c r="A18" s="274" t="s">
        <v>454</v>
      </c>
      <c r="B18" s="276"/>
      <c r="C18" s="301" t="s">
        <v>15</v>
      </c>
      <c r="D18" s="301"/>
      <c r="E18" s="301"/>
      <c r="F18" s="120"/>
      <c r="G18" s="120"/>
      <c r="H18" s="55"/>
      <c r="I18" s="53"/>
      <c r="S18" s="67">
        <v>474</v>
      </c>
      <c r="U18" s="1"/>
      <c r="V18" s="68"/>
    </row>
    <row r="19" spans="1:22" ht="15.65" customHeight="1" x14ac:dyDescent="0.25">
      <c r="A19" s="274" t="s">
        <v>86</v>
      </c>
      <c r="B19" s="342"/>
      <c r="C19" s="301"/>
      <c r="D19" s="301"/>
      <c r="E19" s="301"/>
      <c r="F19" s="120"/>
      <c r="G19" s="120"/>
      <c r="H19" s="55"/>
      <c r="I19" s="53"/>
      <c r="S19" s="67">
        <v>475</v>
      </c>
      <c r="U19" s="1"/>
      <c r="V19" s="68"/>
    </row>
    <row r="20" spans="1:22" ht="15.65" customHeight="1" x14ac:dyDescent="0.25">
      <c r="A20" s="274" t="s">
        <v>88</v>
      </c>
      <c r="B20" s="342"/>
      <c r="C20" s="301" t="s">
        <v>15</v>
      </c>
      <c r="D20" s="301"/>
      <c r="E20" s="301"/>
      <c r="F20" s="120"/>
      <c r="G20" s="120"/>
      <c r="H20" s="55"/>
      <c r="I20" s="53"/>
      <c r="S20" s="67">
        <v>476</v>
      </c>
      <c r="U20" s="1"/>
      <c r="V20" s="68"/>
    </row>
    <row r="21" spans="1:22" ht="15.65" customHeight="1" x14ac:dyDescent="0.25">
      <c r="A21" s="274" t="s">
        <v>89</v>
      </c>
      <c r="B21" s="342"/>
      <c r="C21" s="301"/>
      <c r="D21" s="301"/>
      <c r="E21" s="301"/>
      <c r="F21" s="120"/>
      <c r="G21" s="120"/>
      <c r="H21" s="55"/>
      <c r="I21" s="53"/>
      <c r="S21" s="67">
        <v>477</v>
      </c>
      <c r="U21" s="1"/>
      <c r="V21" s="68"/>
    </row>
    <row r="22" spans="1:22" ht="15.65" customHeight="1" x14ac:dyDescent="0.25">
      <c r="A22" s="274" t="s">
        <v>457</v>
      </c>
      <c r="B22" s="342"/>
      <c r="C22" s="301"/>
      <c r="D22" s="301"/>
      <c r="E22" s="301"/>
      <c r="F22" s="120"/>
      <c r="G22" s="120"/>
      <c r="H22" s="55"/>
      <c r="I22" s="53"/>
      <c r="S22" s="67">
        <v>478</v>
      </c>
      <c r="U22" s="1"/>
      <c r="V22" s="68"/>
    </row>
    <row r="23" spans="1:22" ht="15.65" customHeight="1" x14ac:dyDescent="0.25">
      <c r="A23" s="274" t="s">
        <v>125</v>
      </c>
      <c r="B23" s="342"/>
      <c r="C23" s="301"/>
      <c r="D23" s="301"/>
      <c r="E23" s="301"/>
      <c r="F23" s="120"/>
      <c r="G23" s="120"/>
      <c r="H23" s="55"/>
      <c r="I23" s="53"/>
      <c r="S23" s="67">
        <v>479</v>
      </c>
      <c r="U23" s="1"/>
      <c r="V23" s="68"/>
    </row>
    <row r="24" spans="1:22" ht="25.5" customHeight="1" x14ac:dyDescent="0.25">
      <c r="A24" s="274" t="s">
        <v>90</v>
      </c>
      <c r="B24" s="276"/>
      <c r="C24" s="269" t="s">
        <v>862</v>
      </c>
      <c r="D24" s="270"/>
      <c r="E24" s="270"/>
      <c r="F24" s="271"/>
      <c r="G24" s="120"/>
      <c r="H24" s="55"/>
      <c r="I24" s="53"/>
      <c r="S24" s="67">
        <v>480</v>
      </c>
      <c r="U24" s="1"/>
      <c r="V24" s="68"/>
    </row>
    <row r="25" spans="1:22" ht="46.25" customHeight="1" x14ac:dyDescent="0.35">
      <c r="A25" s="275" t="s">
        <v>659</v>
      </c>
      <c r="B25" s="275"/>
      <c r="C25" s="275"/>
      <c r="D25" s="275"/>
      <c r="E25" s="275"/>
      <c r="F25" s="275"/>
      <c r="H25"/>
    </row>
    <row r="26" spans="1:22" ht="41" customHeight="1" x14ac:dyDescent="0.25">
      <c r="A26" s="287" t="s">
        <v>497</v>
      </c>
      <c r="B26" s="287"/>
      <c r="C26" s="287"/>
      <c r="D26" s="285" t="s">
        <v>863</v>
      </c>
      <c r="E26" s="285"/>
      <c r="F26" s="285"/>
      <c r="S26" s="67">
        <v>481</v>
      </c>
      <c r="U26" s="1"/>
    </row>
    <row r="27" spans="1:22" ht="33.75" customHeight="1" x14ac:dyDescent="0.25">
      <c r="A27" s="287" t="s">
        <v>160</v>
      </c>
      <c r="B27" s="287"/>
      <c r="C27" s="287"/>
      <c r="D27" s="285" t="s">
        <v>805</v>
      </c>
      <c r="E27" s="285"/>
      <c r="F27" s="285"/>
      <c r="S27" s="67">
        <v>179</v>
      </c>
      <c r="U27" s="1"/>
    </row>
    <row r="28" spans="1:22" ht="34.5" customHeight="1" x14ac:dyDescent="0.25">
      <c r="A28" s="287" t="s">
        <v>660</v>
      </c>
      <c r="B28" s="287"/>
      <c r="C28" s="287"/>
      <c r="D28" s="285" t="s">
        <v>806</v>
      </c>
      <c r="E28" s="285"/>
      <c r="F28" s="285"/>
      <c r="S28" s="67">
        <v>180</v>
      </c>
      <c r="U28" s="1"/>
    </row>
    <row r="29" spans="1:22" ht="29.25" customHeight="1" x14ac:dyDescent="0.25">
      <c r="A29" s="287" t="s">
        <v>161</v>
      </c>
      <c r="B29" s="287"/>
      <c r="C29" s="287"/>
      <c r="D29" s="285" t="s">
        <v>807</v>
      </c>
      <c r="E29" s="285"/>
      <c r="F29" s="285"/>
      <c r="S29" s="67">
        <v>181</v>
      </c>
      <c r="U29" s="1"/>
    </row>
    <row r="30" spans="1:22" x14ac:dyDescent="0.25">
      <c r="A30" s="240"/>
      <c r="B30" s="240"/>
      <c r="C30" s="240"/>
      <c r="D30" s="240"/>
      <c r="E30" s="240"/>
      <c r="F30" s="240"/>
    </row>
    <row r="31" spans="1:22" ht="13" x14ac:dyDescent="0.3">
      <c r="A31" s="239" t="s">
        <v>162</v>
      </c>
      <c r="B31" s="239"/>
      <c r="C31" s="239"/>
      <c r="D31" s="239"/>
      <c r="E31" s="239"/>
      <c r="F31" s="239"/>
    </row>
    <row r="32" spans="1:22" ht="26.25" customHeight="1" x14ac:dyDescent="0.25">
      <c r="A32" s="223"/>
      <c r="B32" s="224"/>
      <c r="C32" s="100" t="s">
        <v>1</v>
      </c>
      <c r="D32" s="100" t="s">
        <v>2</v>
      </c>
      <c r="E32" s="264" t="s">
        <v>3</v>
      </c>
      <c r="F32" s="264"/>
      <c r="H32" s="54" t="s">
        <v>388</v>
      </c>
    </row>
    <row r="33" spans="1:22" ht="58.5" customHeight="1" x14ac:dyDescent="0.25">
      <c r="A33" s="233" t="s">
        <v>661</v>
      </c>
      <c r="B33" s="235"/>
      <c r="C33" s="99"/>
      <c r="D33" s="99" t="s">
        <v>15</v>
      </c>
      <c r="E33" s="199" t="s">
        <v>808</v>
      </c>
      <c r="F33" s="201"/>
      <c r="H33" s="55" t="str">
        <f>CONCATENATE("(",LEN(E33),")")</f>
        <v>(95)</v>
      </c>
      <c r="I33" s="53" t="str">
        <f>IF(( AND(C33="x",D33="x") ),"(*) Marcar solo un valor: Si o No",IF(AND(D33="x",LEN(E33)=0),"(*) Completar la celda de explicación",
CONCATENATE("(Si/No) Marcar con 'X' solo uno de los campos. (Explicación) Longitud Máxima de ",Explicacion_LongMaximo," caracteres")))</f>
        <v>(Si/No) Marcar con 'X' solo uno de los campos. (Explicación) Longitud Máxima de 1000 caracteres</v>
      </c>
      <c r="S33" s="67">
        <v>61</v>
      </c>
      <c r="U33" s="1"/>
      <c r="V33" s="68">
        <f>IF( AND(C33="",D33=""),0,IF(AND(D33&lt;&gt;"",E33=""),0,1))</f>
        <v>1</v>
      </c>
    </row>
    <row r="34" spans="1:22" ht="67.5" customHeight="1" x14ac:dyDescent="0.25">
      <c r="A34" s="233" t="s">
        <v>662</v>
      </c>
      <c r="B34" s="235"/>
      <c r="C34" s="99" t="s">
        <v>15</v>
      </c>
      <c r="D34" s="99"/>
      <c r="E34" s="199" t="s">
        <v>809</v>
      </c>
      <c r="F34" s="201"/>
      <c r="H34" s="55" t="str">
        <f>CONCATENATE("(",LEN(E34),")")</f>
        <v>(60)</v>
      </c>
      <c r="I34" s="53" t="str">
        <f>IF(( AND(C34="x",D34="x") ),"(*) Marcar solo un valor: Si o No",IF(AND(D34="x",LEN(E34)=0),"(*) Completar la celda de explicación",
CONCATENATE("(Si/No) Marcar con 'X' solo uno de los campos. (Explicación) Longitud Máxima de ",Explicacion_LongMaximo," caracteres")))</f>
        <v>(Si/No) Marcar con 'X' solo uno de los campos. (Explicación) Longitud Máxima de 1000 caracteres</v>
      </c>
      <c r="S34" s="67">
        <v>62</v>
      </c>
      <c r="U34" s="1"/>
      <c r="V34" s="68"/>
    </row>
  </sheetData>
  <sheetProtection algorithmName="SHA-512" hashValue="QLe1FX9No94Qk+mpkLJnEZPrBHhfgfAzVTxTjriUmvlXKNE5B97OGE+nx/sEAg9zivrYwOT6FI0SxA65MLjSaw==" saltValue="G9F5iZml9Ry0MPgzEwuTZw==" spinCount="100000" sheet="1" objects="1" scenarios="1" formatRows="0"/>
  <dataConsolidate/>
  <mergeCells count="52">
    <mergeCell ref="A1:F1"/>
    <mergeCell ref="A3:F3"/>
    <mergeCell ref="A4:B4"/>
    <mergeCell ref="A12:F12"/>
    <mergeCell ref="A13:B13"/>
    <mergeCell ref="E4:F4"/>
    <mergeCell ref="E5:F5"/>
    <mergeCell ref="E13:F13"/>
    <mergeCell ref="A5:B5"/>
    <mergeCell ref="E14:F14"/>
    <mergeCell ref="E34:F34"/>
    <mergeCell ref="E15:F15"/>
    <mergeCell ref="A6:F6"/>
    <mergeCell ref="A15:B15"/>
    <mergeCell ref="C7:D7"/>
    <mergeCell ref="C8:D8"/>
    <mergeCell ref="C9:D9"/>
    <mergeCell ref="C10:D10"/>
    <mergeCell ref="A14:B14"/>
    <mergeCell ref="A33:B33"/>
    <mergeCell ref="A34:B34"/>
    <mergeCell ref="E32:F32"/>
    <mergeCell ref="E33:F33"/>
    <mergeCell ref="A25:F25"/>
    <mergeCell ref="A27:C27"/>
    <mergeCell ref="A30:F30"/>
    <mergeCell ref="A31:F31"/>
    <mergeCell ref="A32:B32"/>
    <mergeCell ref="D27:F27"/>
    <mergeCell ref="D28:F28"/>
    <mergeCell ref="D29:F29"/>
    <mergeCell ref="A28:C28"/>
    <mergeCell ref="A29:C29"/>
    <mergeCell ref="A16:F16"/>
    <mergeCell ref="A17:B17"/>
    <mergeCell ref="A18:B18"/>
    <mergeCell ref="A19:B19"/>
    <mergeCell ref="A20:B20"/>
    <mergeCell ref="C17:E17"/>
    <mergeCell ref="C18:E18"/>
    <mergeCell ref="C19:E19"/>
    <mergeCell ref="A26:C26"/>
    <mergeCell ref="D26:F26"/>
    <mergeCell ref="C20:E20"/>
    <mergeCell ref="C21:E21"/>
    <mergeCell ref="C22:E22"/>
    <mergeCell ref="C23:E23"/>
    <mergeCell ref="A21:B21"/>
    <mergeCell ref="A22:B22"/>
    <mergeCell ref="A23:B23"/>
    <mergeCell ref="C24:F24"/>
    <mergeCell ref="A24:B24"/>
  </mergeCells>
  <dataValidations count="3">
    <dataValidation type="textLength" allowBlank="1" showErrorMessage="1" error="Cantidad de caracteres NO valido." sqref="E5:F5 E33:F34 E14:F15" xr:uid="{00000000-0002-0000-0E00-000000000000}">
      <formula1>Explicacion_LongMinimo</formula1>
      <formula2>Explicacion_LongMaximo</formula2>
    </dataValidation>
    <dataValidation type="custom" allowBlank="1" showDropDown="1" showInputMessage="1" showErrorMessage="1" error="Valor NO Válido." prompt="Ingrese &quot;X&quot;" sqref="C5:D5 E8:E10 C33:D34 C14:D15 C18:C23" xr:uid="{00000000-0002-0000-0E00-000001000000}">
      <formula1>COUNTIF(Respuesta_SINO,TRIM(CELL("contents")))=1</formula1>
    </dataValidation>
    <dataValidation type="custom" allowBlank="1" showDropDown="1" showInputMessage="1" showErrorMessage="1" error="Valor NO Valido." prompt="Ingrese &quot;X&quot;" sqref="C8:D10" xr:uid="{00000000-0002-0000-0E00-000002000000}">
      <formula1>COUNTIF(Respuesta_SINO,TRIM(CELL("contents")))=1</formula1>
    </dataValidation>
  </dataValidations>
  <hyperlinks>
    <hyperlink ref="I3" location="Principal!A1" display="Volver al Indice" xr:uid="{00000000-0004-0000-0E00-000000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V22"/>
  <sheetViews>
    <sheetView topLeftCell="A17" zoomScale="106" zoomScaleNormal="106" workbookViewId="0">
      <selection activeCell="I13" sqref="I13"/>
    </sheetView>
  </sheetViews>
  <sheetFormatPr baseColWidth="10" defaultColWidth="11.453125" defaultRowHeight="12.5" x14ac:dyDescent="0.25"/>
  <cols>
    <col min="1" max="1" width="31.81640625" style="1" customWidth="1"/>
    <col min="2" max="2" width="13" style="1" customWidth="1"/>
    <col min="3" max="4" width="5.1796875" style="1" customWidth="1"/>
    <col min="5" max="5" width="2.81640625" style="1" customWidth="1"/>
    <col min="6" max="6" width="25.54296875" style="1" customWidth="1"/>
    <col min="7" max="7" width="1" style="1" customWidth="1"/>
    <col min="8" max="8" width="5.1796875" style="1" bestFit="1" customWidth="1"/>
    <col min="9" max="9" width="46.453125" style="41" customWidth="1"/>
    <col min="10" max="13" width="3" style="1" customWidth="1"/>
    <col min="14" max="17" width="3.81640625" style="1" customWidth="1"/>
    <col min="18" max="18" width="6.453125" style="1" customWidth="1"/>
    <col min="19" max="19" width="6.453125" style="67" customWidth="1"/>
    <col min="20" max="20" width="6.453125" style="1" customWidth="1"/>
    <col min="21" max="21" width="4" style="67" bestFit="1" customWidth="1"/>
    <col min="22" max="22" width="2.1796875" style="67" customWidth="1"/>
    <col min="23" max="23" width="6.453125" style="1" customWidth="1"/>
    <col min="24" max="16384" width="11.453125" style="1"/>
  </cols>
  <sheetData>
    <row r="1" spans="1:22" ht="14" x14ac:dyDescent="0.25">
      <c r="A1" s="248" t="s">
        <v>163</v>
      </c>
      <c r="B1" s="248"/>
      <c r="C1" s="248"/>
      <c r="D1" s="248"/>
      <c r="E1" s="248"/>
      <c r="F1" s="248"/>
      <c r="I1" s="95" t="str">
        <f>'8'!A1</f>
        <v>PILAR II: Junta General de Accionistas (JGA)</v>
      </c>
      <c r="U1" s="67">
        <v>2</v>
      </c>
    </row>
    <row r="2" spans="1:22" hidden="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3">
      <c r="A3" s="239" t="s">
        <v>164</v>
      </c>
      <c r="B3" s="239"/>
      <c r="C3" s="239"/>
      <c r="D3" s="239"/>
      <c r="E3" s="239"/>
      <c r="F3" s="239"/>
      <c r="I3" s="94" t="s">
        <v>355</v>
      </c>
      <c r="U3" s="67">
        <f>SUM(V:V)</f>
        <v>2</v>
      </c>
    </row>
    <row r="4" spans="1:22" ht="13" x14ac:dyDescent="0.25">
      <c r="A4" s="223"/>
      <c r="B4" s="224"/>
      <c r="C4" s="100" t="s">
        <v>1</v>
      </c>
      <c r="D4" s="100" t="s">
        <v>2</v>
      </c>
      <c r="E4" s="264" t="s">
        <v>3</v>
      </c>
      <c r="F4" s="264"/>
      <c r="H4" s="54" t="s">
        <v>388</v>
      </c>
    </row>
    <row r="5" spans="1:22" ht="45" customHeight="1" x14ac:dyDescent="0.25">
      <c r="A5" s="277" t="s">
        <v>663</v>
      </c>
      <c r="B5" s="277"/>
      <c r="C5" s="99" t="s">
        <v>15</v>
      </c>
      <c r="D5" s="99"/>
      <c r="E5" s="199"/>
      <c r="F5" s="201"/>
      <c r="H5" s="55" t="str">
        <f>CONCATENATE("(",LEN(E5),")")</f>
        <v>(0)</v>
      </c>
      <c r="I5" s="53"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67">
        <v>63</v>
      </c>
      <c r="U5" s="1"/>
      <c r="V5" s="68">
        <f>IF( AND(C5="",D5=""),0,IF(AND(D5&lt;&gt;"",E5=""),0,1))</f>
        <v>1</v>
      </c>
    </row>
    <row r="6" spans="1:22" ht="94.5" customHeight="1" x14ac:dyDescent="0.25">
      <c r="A6" s="277" t="s">
        <v>664</v>
      </c>
      <c r="B6" s="277"/>
      <c r="C6" s="99" t="s">
        <v>15</v>
      </c>
      <c r="D6" s="99"/>
      <c r="E6" s="199" t="s">
        <v>813</v>
      </c>
      <c r="F6" s="201"/>
      <c r="H6" s="55" t="str">
        <f>CONCATENATE("(",LEN(E6),")")</f>
        <v>(143)</v>
      </c>
      <c r="I6" s="53" t="str">
        <f>IF(( AND(C6="x",D6="x") ),"(*) Marcar solo un valor: Si o No",IF(AND(D6="x",LEN(E6)=0),"(*) Completar la celda de explicación",
CONCATENATE("(Si/No) Marcar con 'X' solo uno de los campos. (Explicación) Longitud Máxima de ",Explicacion_LongMaximo," caracteres")))</f>
        <v>(Si/No) Marcar con 'X' solo uno de los campos. (Explicación) Longitud Máxima de 1000 caracteres</v>
      </c>
      <c r="S6" s="67">
        <v>64</v>
      </c>
      <c r="U6" s="1"/>
      <c r="V6" s="68">
        <f>IF( AND(C6="",D6=""),0,IF(AND(D6&lt;&gt;"",E6=""),0,1))</f>
        <v>1</v>
      </c>
    </row>
    <row r="7" spans="1:22" ht="62.25" customHeight="1" x14ac:dyDescent="0.35">
      <c r="A7" s="345" t="s">
        <v>665</v>
      </c>
      <c r="B7" s="345"/>
      <c r="C7" s="345"/>
      <c r="D7" s="345"/>
      <c r="E7" s="345"/>
      <c r="F7" s="345"/>
      <c r="H7"/>
    </row>
    <row r="8" spans="1:22" ht="15.75" customHeight="1" x14ac:dyDescent="0.25">
      <c r="A8" s="134" t="s">
        <v>666</v>
      </c>
      <c r="B8" s="199" t="s">
        <v>810</v>
      </c>
      <c r="C8" s="200"/>
      <c r="D8" s="200"/>
      <c r="E8" s="200"/>
      <c r="F8" s="201"/>
      <c r="G8" s="30"/>
      <c r="H8" s="30"/>
      <c r="S8" s="67">
        <v>182</v>
      </c>
    </row>
    <row r="9" spans="1:22" ht="15" customHeight="1" x14ac:dyDescent="0.25">
      <c r="A9" s="237"/>
      <c r="B9" s="237"/>
      <c r="C9" s="237"/>
      <c r="D9" s="237"/>
      <c r="E9" s="237"/>
      <c r="F9" s="237"/>
    </row>
    <row r="10" spans="1:22" ht="15.75" customHeight="1" x14ac:dyDescent="0.25">
      <c r="A10" s="339" t="s">
        <v>667</v>
      </c>
      <c r="B10" s="339"/>
      <c r="C10" s="339"/>
      <c r="D10" s="339"/>
      <c r="E10" s="339"/>
      <c r="F10" s="339"/>
      <c r="G10" s="30"/>
      <c r="H10" s="30"/>
    </row>
    <row r="11" spans="1:22" ht="15.75" customHeight="1" x14ac:dyDescent="0.25">
      <c r="A11" s="3" t="s">
        <v>167</v>
      </c>
      <c r="B11" s="236" t="s">
        <v>168</v>
      </c>
      <c r="C11" s="237"/>
      <c r="D11" s="237"/>
      <c r="E11" s="238"/>
      <c r="F11" s="3" t="s">
        <v>169</v>
      </c>
    </row>
    <row r="12" spans="1:22" ht="45.75" customHeight="1" x14ac:dyDescent="0.25">
      <c r="A12" s="79" t="s">
        <v>811</v>
      </c>
      <c r="B12" s="346" t="s">
        <v>810</v>
      </c>
      <c r="C12" s="347"/>
      <c r="D12" s="347"/>
      <c r="E12" s="348"/>
      <c r="F12" s="77" t="s">
        <v>812</v>
      </c>
      <c r="S12" s="67">
        <v>183</v>
      </c>
      <c r="U12" s="1"/>
    </row>
    <row r="14" spans="1:22" ht="31.25" customHeight="1" x14ac:dyDescent="0.35">
      <c r="A14" s="335" t="s">
        <v>614</v>
      </c>
      <c r="B14" s="335"/>
      <c r="C14" s="335"/>
      <c r="D14" s="335"/>
      <c r="E14" s="335"/>
      <c r="F14" s="335"/>
      <c r="H14"/>
      <c r="U14" s="130"/>
    </row>
    <row r="15" spans="1:22" ht="29.5" customHeight="1" x14ac:dyDescent="0.25">
      <c r="A15" s="148" t="s">
        <v>453</v>
      </c>
      <c r="B15" s="134" t="s">
        <v>498</v>
      </c>
      <c r="C15" s="120"/>
      <c r="D15" s="120"/>
      <c r="E15" s="120"/>
      <c r="F15" s="120"/>
      <c r="G15" s="120"/>
    </row>
    <row r="16" spans="1:22" ht="13" x14ac:dyDescent="0.25">
      <c r="A16" s="159" t="s">
        <v>454</v>
      </c>
      <c r="B16" s="162" t="s">
        <v>15</v>
      </c>
      <c r="C16" s="84"/>
      <c r="D16" s="84"/>
      <c r="E16" s="84"/>
      <c r="F16" s="84"/>
      <c r="G16" s="120"/>
      <c r="S16" s="67">
        <v>491</v>
      </c>
      <c r="U16" s="1"/>
    </row>
    <row r="17" spans="1:21" ht="13" x14ac:dyDescent="0.25">
      <c r="A17" s="159" t="s">
        <v>86</v>
      </c>
      <c r="B17" s="162"/>
      <c r="C17" s="84"/>
      <c r="D17" s="84"/>
      <c r="E17" s="84"/>
      <c r="F17" s="84"/>
      <c r="G17" s="120"/>
      <c r="S17" s="67">
        <v>492</v>
      </c>
      <c r="U17" s="1"/>
    </row>
    <row r="18" spans="1:21" ht="13" x14ac:dyDescent="0.25">
      <c r="A18" s="159" t="s">
        <v>88</v>
      </c>
      <c r="B18" s="162" t="s">
        <v>15</v>
      </c>
      <c r="C18" s="84"/>
      <c r="D18" s="84"/>
      <c r="E18" s="84"/>
      <c r="F18" s="84"/>
      <c r="G18" s="120"/>
      <c r="S18" s="67">
        <v>493</v>
      </c>
      <c r="U18" s="1"/>
    </row>
    <row r="19" spans="1:21" ht="13" x14ac:dyDescent="0.25">
      <c r="A19" s="159" t="s">
        <v>89</v>
      </c>
      <c r="B19" s="162"/>
      <c r="C19" s="84"/>
      <c r="D19" s="84"/>
      <c r="E19" s="84"/>
      <c r="F19" s="84"/>
      <c r="G19" s="120"/>
      <c r="S19" s="67">
        <v>494</v>
      </c>
      <c r="U19" s="1"/>
    </row>
    <row r="20" spans="1:21" ht="25" x14ac:dyDescent="0.25">
      <c r="A20" s="167" t="s">
        <v>457</v>
      </c>
      <c r="B20" s="162"/>
      <c r="C20" s="84"/>
      <c r="D20" s="84"/>
      <c r="E20" s="84"/>
      <c r="F20" s="84"/>
      <c r="G20" s="120"/>
      <c r="S20" s="67">
        <v>495</v>
      </c>
      <c r="U20" s="1"/>
    </row>
    <row r="21" spans="1:21" ht="13" x14ac:dyDescent="0.25">
      <c r="A21" s="167" t="s">
        <v>125</v>
      </c>
      <c r="B21" s="162"/>
      <c r="C21" s="84"/>
      <c r="D21" s="84"/>
      <c r="E21" s="84"/>
      <c r="F21" s="84"/>
      <c r="G21" s="120"/>
      <c r="S21" s="67">
        <v>496</v>
      </c>
      <c r="U21" s="1"/>
    </row>
    <row r="22" spans="1:21" x14ac:dyDescent="0.25">
      <c r="A22" s="159" t="s">
        <v>90</v>
      </c>
      <c r="B22" s="269"/>
      <c r="C22" s="270"/>
      <c r="D22" s="270"/>
      <c r="E22" s="270"/>
      <c r="F22" s="271"/>
      <c r="G22" s="120"/>
      <c r="S22" s="67">
        <v>497</v>
      </c>
      <c r="U22" s="1"/>
    </row>
  </sheetData>
  <sheetProtection algorithmName="SHA-512" hashValue="E2kEszseeTv5jdDSClaaPr1Z58ExiuxyDUcInsQnx5KyWszuudL3KFvhYygFzcsao8EvWKs0dXrbA7omOvkj1A==" saltValue="dTXluZVCt9U6HQUdsw7B3A==" spinCount="100000" sheet="1" objects="1" scenarios="1" formatRows="0"/>
  <mergeCells count="16">
    <mergeCell ref="A1:F1"/>
    <mergeCell ref="A3:F3"/>
    <mergeCell ref="A4:B4"/>
    <mergeCell ref="A14:F14"/>
    <mergeCell ref="B22:F22"/>
    <mergeCell ref="B12:E12"/>
    <mergeCell ref="A10:F10"/>
    <mergeCell ref="B11:E11"/>
    <mergeCell ref="A9:F9"/>
    <mergeCell ref="E4:F4"/>
    <mergeCell ref="E5:F5"/>
    <mergeCell ref="E6:F6"/>
    <mergeCell ref="A5:B5"/>
    <mergeCell ref="A6:B6"/>
    <mergeCell ref="A7:F7"/>
    <mergeCell ref="B8:F8"/>
  </mergeCells>
  <dataValidations count="2">
    <dataValidation type="textLength" allowBlank="1" showErrorMessage="1" error="Cantidad de caracteres NO valido." sqref="E5:F6" xr:uid="{00000000-0002-0000-0F00-000000000000}">
      <formula1>Explicacion_LongMinimo</formula1>
      <formula2>Explicacion_LongMaximo</formula2>
    </dataValidation>
    <dataValidation type="custom" allowBlank="1" showDropDown="1" showInputMessage="1" showErrorMessage="1" error="Valor NO Válido." prompt="Ingrese &quot;X&quot;" sqref="C5:D6 B16:B21" xr:uid="{00000000-0002-0000-0F00-000001000000}">
      <formula1>COUNTIF(Respuesta_SINO,TRIM(CELL("contents")))=1</formula1>
    </dataValidation>
  </dataValidations>
  <hyperlinks>
    <hyperlink ref="I3" location="Principal!A1" display="Volver al Indice" xr:uid="{00000000-0004-0000-0F00-000000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V48"/>
  <sheetViews>
    <sheetView topLeftCell="A11" zoomScale="85" zoomScaleNormal="85" workbookViewId="0">
      <selection activeCell="O12" sqref="O12"/>
    </sheetView>
  </sheetViews>
  <sheetFormatPr baseColWidth="10" defaultColWidth="11.453125" defaultRowHeight="14.5" x14ac:dyDescent="0.35"/>
  <cols>
    <col min="1" max="1" width="13.81640625" style="1" customWidth="1"/>
    <col min="2" max="2" width="11.1796875" style="1" customWidth="1"/>
    <col min="3" max="3" width="6.81640625" style="1" customWidth="1"/>
    <col min="4" max="4" width="5.81640625" style="1" customWidth="1"/>
    <col min="5" max="5" width="16.81640625" style="1" customWidth="1"/>
    <col min="6" max="7" width="8.453125" style="1" customWidth="1"/>
    <col min="8" max="8" width="9.81640625" style="1" customWidth="1"/>
    <col min="9" max="9" width="10.1796875" style="1" customWidth="1"/>
    <col min="10" max="10" width="11" style="1" customWidth="1"/>
    <col min="11" max="11" width="1.1796875" style="1" customWidth="1"/>
    <col min="12" max="12" width="5.1796875" style="1" bestFit="1" customWidth="1"/>
    <col min="13" max="13" width="42.81640625" style="41" customWidth="1"/>
    <col min="14" max="16" width="3.81640625" style="1" customWidth="1"/>
    <col min="17" max="17" width="3.1796875" style="1" customWidth="1"/>
    <col min="18" max="18" width="4.1796875" style="4" customWidth="1"/>
    <col min="19" max="21" width="4" style="67" bestFit="1" customWidth="1"/>
    <col min="22" max="22" width="2.81640625" style="67" customWidth="1"/>
    <col min="23" max="16384" width="11.453125" style="1"/>
  </cols>
  <sheetData>
    <row r="1" spans="1:22" ht="26.25" customHeight="1" x14ac:dyDescent="0.35">
      <c r="A1" s="353" t="s">
        <v>170</v>
      </c>
      <c r="B1" s="354"/>
      <c r="C1" s="354"/>
      <c r="D1" s="354"/>
      <c r="E1" s="354"/>
      <c r="F1" s="354"/>
      <c r="G1" s="354"/>
      <c r="H1" s="354"/>
      <c r="I1" s="354"/>
      <c r="J1" s="354"/>
      <c r="U1" s="67">
        <v>2</v>
      </c>
    </row>
    <row r="2" spans="1:22" ht="26.25" hidden="1" customHeight="1" x14ac:dyDescent="0.3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x14ac:dyDescent="0.35">
      <c r="A3" s="248" t="s">
        <v>44</v>
      </c>
      <c r="B3" s="248"/>
      <c r="C3" s="248"/>
      <c r="D3" s="248"/>
      <c r="E3" s="248"/>
      <c r="F3" s="248"/>
      <c r="G3" s="248"/>
      <c r="H3" s="248"/>
      <c r="I3" s="248"/>
      <c r="J3" s="248"/>
      <c r="U3" s="67">
        <f>SUM(V:V)</f>
        <v>2</v>
      </c>
    </row>
    <row r="4" spans="1:22" ht="15" customHeight="1" x14ac:dyDescent="0.35">
      <c r="A4" s="239" t="s">
        <v>45</v>
      </c>
      <c r="B4" s="239"/>
      <c r="C4" s="239"/>
      <c r="D4" s="239"/>
      <c r="E4" s="239"/>
      <c r="F4" s="239"/>
      <c r="G4" s="239"/>
      <c r="H4" s="239"/>
      <c r="I4" s="239"/>
      <c r="J4" s="239"/>
      <c r="M4" s="94" t="s">
        <v>355</v>
      </c>
    </row>
    <row r="5" spans="1:22" x14ac:dyDescent="0.35">
      <c r="A5" s="223"/>
      <c r="B5" s="223"/>
      <c r="C5" s="223"/>
      <c r="D5" s="223"/>
      <c r="E5" s="224"/>
      <c r="F5" s="100" t="s">
        <v>1</v>
      </c>
      <c r="G5" s="100" t="s">
        <v>2</v>
      </c>
      <c r="H5" s="264" t="s">
        <v>3</v>
      </c>
      <c r="I5" s="264"/>
      <c r="J5" s="264"/>
      <c r="L5" s="54" t="s">
        <v>388</v>
      </c>
    </row>
    <row r="6" spans="1:22" ht="106.25" customHeight="1" x14ac:dyDescent="0.35">
      <c r="A6" s="355" t="s">
        <v>668</v>
      </c>
      <c r="B6" s="355"/>
      <c r="C6" s="355"/>
      <c r="D6" s="355"/>
      <c r="E6" s="355"/>
      <c r="F6" s="99" t="s">
        <v>15</v>
      </c>
      <c r="G6" s="99"/>
      <c r="H6" s="199"/>
      <c r="I6" s="200"/>
      <c r="J6" s="201"/>
      <c r="L6" s="55" t="str">
        <f>CONCATENATE("(",LEN(H6),")")</f>
        <v>(0)</v>
      </c>
      <c r="M6" s="53"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67">
        <v>65</v>
      </c>
      <c r="U6"/>
      <c r="V6" s="68">
        <f>IF( AND(F6="",G6=""),0,IF(AND(G6&lt;&gt;"",H6=""),0,1))</f>
        <v>1</v>
      </c>
    </row>
    <row r="7" spans="1:22" ht="41.25" customHeight="1" x14ac:dyDescent="0.35">
      <c r="A7" s="294" t="s">
        <v>171</v>
      </c>
      <c r="B7" s="294"/>
      <c r="C7" s="294"/>
      <c r="D7" s="294"/>
      <c r="E7" s="294"/>
      <c r="F7" s="294"/>
      <c r="G7" s="294"/>
      <c r="H7" s="294"/>
      <c r="I7" s="294"/>
      <c r="J7" s="294"/>
    </row>
    <row r="8" spans="1:22" ht="13.5" customHeight="1" x14ac:dyDescent="0.35">
      <c r="A8" s="356" t="s">
        <v>172</v>
      </c>
      <c r="B8" s="359" t="s">
        <v>499</v>
      </c>
      <c r="C8" s="359" t="s">
        <v>500</v>
      </c>
      <c r="D8" s="352" t="s">
        <v>501</v>
      </c>
      <c r="E8" s="352" t="s">
        <v>606</v>
      </c>
      <c r="F8" s="352" t="s">
        <v>173</v>
      </c>
      <c r="G8" s="352"/>
      <c r="H8" s="352" t="s">
        <v>607</v>
      </c>
      <c r="I8" s="352"/>
      <c r="J8" s="352" t="s">
        <v>502</v>
      </c>
    </row>
    <row r="9" spans="1:22" ht="20" x14ac:dyDescent="0.35">
      <c r="A9" s="357"/>
      <c r="B9" s="360"/>
      <c r="C9" s="360"/>
      <c r="D9" s="352"/>
      <c r="E9" s="352"/>
      <c r="F9" s="132" t="s">
        <v>182</v>
      </c>
      <c r="G9" s="132" t="s">
        <v>183</v>
      </c>
      <c r="H9" s="132" t="s">
        <v>174</v>
      </c>
      <c r="I9" s="132" t="s">
        <v>175</v>
      </c>
      <c r="J9" s="352"/>
    </row>
    <row r="10" spans="1:22" ht="21.75" customHeight="1" x14ac:dyDescent="0.35">
      <c r="A10" s="294" t="s">
        <v>176</v>
      </c>
      <c r="B10" s="294"/>
      <c r="C10" s="294"/>
      <c r="D10" s="294"/>
      <c r="E10" s="294"/>
      <c r="F10" s="294"/>
      <c r="G10" s="294"/>
      <c r="H10" s="294"/>
      <c r="I10" s="294"/>
      <c r="J10" s="349"/>
      <c r="L10" s="58" t="s">
        <v>394</v>
      </c>
      <c r="M10" s="62" t="s">
        <v>395</v>
      </c>
      <c r="S10" s="67">
        <v>499</v>
      </c>
      <c r="U10"/>
    </row>
    <row r="11" spans="1:22" ht="81" customHeight="1" x14ac:dyDescent="0.35">
      <c r="A11" s="73" t="s">
        <v>814</v>
      </c>
      <c r="B11" s="73" t="s">
        <v>822</v>
      </c>
      <c r="C11" s="115" t="s">
        <v>790</v>
      </c>
      <c r="D11" s="115">
        <v>1967</v>
      </c>
      <c r="E11" s="115" t="s">
        <v>818</v>
      </c>
      <c r="F11" s="123">
        <v>43466</v>
      </c>
      <c r="G11" s="123"/>
      <c r="H11" s="73"/>
      <c r="I11" s="73"/>
      <c r="J11" s="73" t="s">
        <v>875</v>
      </c>
    </row>
    <row r="12" spans="1:22" ht="68.5" customHeight="1" x14ac:dyDescent="0.35">
      <c r="A12" s="73" t="s">
        <v>815</v>
      </c>
      <c r="B12" s="73" t="s">
        <v>824</v>
      </c>
      <c r="C12" s="115" t="s">
        <v>790</v>
      </c>
      <c r="D12" s="115">
        <v>1956</v>
      </c>
      <c r="E12" s="115" t="s">
        <v>819</v>
      </c>
      <c r="F12" s="123">
        <v>43760</v>
      </c>
      <c r="G12" s="123"/>
      <c r="H12" s="73"/>
      <c r="I12" s="73"/>
      <c r="J12" s="73" t="s">
        <v>896</v>
      </c>
    </row>
    <row r="13" spans="1:22" ht="72" customHeight="1" x14ac:dyDescent="0.35">
      <c r="A13" s="73" t="s">
        <v>816</v>
      </c>
      <c r="B13" s="73" t="s">
        <v>825</v>
      </c>
      <c r="C13" s="115" t="s">
        <v>790</v>
      </c>
      <c r="D13" s="115">
        <v>1948</v>
      </c>
      <c r="E13" s="115" t="s">
        <v>820</v>
      </c>
      <c r="F13" s="123">
        <v>43760</v>
      </c>
      <c r="G13" s="123"/>
      <c r="H13" s="73"/>
      <c r="I13" s="73"/>
      <c r="J13" s="73" t="s">
        <v>2</v>
      </c>
    </row>
    <row r="14" spans="1:22" ht="42" x14ac:dyDescent="0.35">
      <c r="A14" s="73" t="s">
        <v>817</v>
      </c>
      <c r="B14" s="73" t="s">
        <v>945</v>
      </c>
      <c r="C14" s="115" t="s">
        <v>790</v>
      </c>
      <c r="D14" s="115">
        <v>1966</v>
      </c>
      <c r="E14" s="115" t="s">
        <v>821</v>
      </c>
      <c r="F14" s="123">
        <v>43182</v>
      </c>
      <c r="G14" s="123"/>
      <c r="H14" s="73"/>
      <c r="I14" s="73"/>
      <c r="J14" s="73" t="s">
        <v>895</v>
      </c>
    </row>
    <row r="15" spans="1:22" ht="21.65" customHeight="1" x14ac:dyDescent="0.35">
      <c r="A15" s="294" t="s">
        <v>177</v>
      </c>
      <c r="B15" s="294"/>
      <c r="C15" s="294"/>
      <c r="D15" s="294"/>
      <c r="E15" s="294"/>
      <c r="F15" s="294"/>
      <c r="G15" s="294"/>
      <c r="H15" s="294"/>
      <c r="I15" s="294"/>
      <c r="J15" s="349"/>
      <c r="L15" s="62" t="s">
        <v>398</v>
      </c>
      <c r="S15" s="67">
        <v>0</v>
      </c>
      <c r="T15" s="67">
        <v>500</v>
      </c>
      <c r="U15"/>
    </row>
    <row r="16" spans="1:22" ht="93.75" customHeight="1" x14ac:dyDescent="0.35">
      <c r="A16" s="73" t="s">
        <v>823</v>
      </c>
      <c r="B16" s="73" t="s">
        <v>825</v>
      </c>
      <c r="C16" s="115" t="s">
        <v>790</v>
      </c>
      <c r="D16" s="115">
        <v>1951</v>
      </c>
      <c r="E16" s="115" t="s">
        <v>826</v>
      </c>
      <c r="F16" s="123">
        <v>43182</v>
      </c>
      <c r="G16" s="123"/>
      <c r="H16" s="73"/>
      <c r="I16" s="73"/>
      <c r="J16" s="186" t="s">
        <v>895</v>
      </c>
    </row>
    <row r="17" spans="1:21" ht="22.5" customHeight="1" x14ac:dyDescent="0.35">
      <c r="A17" s="73"/>
      <c r="B17" s="73"/>
      <c r="C17" s="115"/>
      <c r="D17" s="115"/>
      <c r="E17" s="115"/>
      <c r="F17" s="123"/>
      <c r="G17" s="123"/>
      <c r="H17" s="73"/>
      <c r="I17" s="73"/>
      <c r="J17" s="73"/>
    </row>
    <row r="18" spans="1:21" ht="20" x14ac:dyDescent="0.35">
      <c r="B18" s="350"/>
      <c r="C18" s="350"/>
      <c r="D18" s="350"/>
      <c r="E18" s="350"/>
      <c r="F18" s="350"/>
      <c r="G18" s="350"/>
      <c r="H18" s="350"/>
      <c r="I18" s="350"/>
      <c r="J18" s="350"/>
      <c r="L18" s="63" t="s">
        <v>396</v>
      </c>
      <c r="M18" s="61" t="s">
        <v>397</v>
      </c>
      <c r="T18" s="67">
        <v>0</v>
      </c>
    </row>
    <row r="19" spans="1:21" ht="14.5" customHeight="1" x14ac:dyDescent="0.25">
      <c r="A19" s="306" t="s">
        <v>669</v>
      </c>
      <c r="B19" s="306"/>
      <c r="C19" s="306"/>
      <c r="D19" s="306"/>
      <c r="E19" s="306"/>
      <c r="F19" s="306"/>
      <c r="G19" s="306"/>
      <c r="H19" s="306"/>
      <c r="I19" s="306"/>
      <c r="J19" s="306"/>
      <c r="R19" s="1"/>
    </row>
    <row r="20" spans="1:21" ht="14.5" customHeight="1" x14ac:dyDescent="0.25">
      <c r="A20" s="358" t="s">
        <v>670</v>
      </c>
      <c r="B20" s="358"/>
      <c r="C20" s="358"/>
      <c r="D20" s="358"/>
      <c r="E20" s="358"/>
      <c r="F20" s="358"/>
      <c r="G20" s="358"/>
      <c r="H20" s="358"/>
      <c r="I20" s="358"/>
      <c r="J20" s="358"/>
      <c r="R20" s="1"/>
    </row>
    <row r="21" spans="1:21" ht="21" customHeight="1" x14ac:dyDescent="0.25">
      <c r="A21" s="306" t="s">
        <v>508</v>
      </c>
      <c r="B21" s="306"/>
      <c r="C21" s="306"/>
      <c r="D21" s="306"/>
      <c r="E21" s="306"/>
      <c r="F21" s="306"/>
      <c r="G21" s="306"/>
      <c r="H21" s="306"/>
      <c r="I21" s="306"/>
      <c r="J21" s="306"/>
      <c r="R21" s="1"/>
    </row>
    <row r="22" spans="1:21" ht="33.65" customHeight="1" x14ac:dyDescent="0.25">
      <c r="A22" s="306" t="s">
        <v>509</v>
      </c>
      <c r="B22" s="306"/>
      <c r="C22" s="306"/>
      <c r="D22" s="306"/>
      <c r="E22" s="306"/>
      <c r="F22" s="306"/>
      <c r="G22" s="306"/>
      <c r="H22" s="306"/>
      <c r="I22" s="306"/>
      <c r="J22" s="306"/>
      <c r="R22" s="1"/>
    </row>
    <row r="23" spans="1:21" ht="29.5" customHeight="1" x14ac:dyDescent="0.35">
      <c r="A23" s="294" t="s">
        <v>503</v>
      </c>
      <c r="B23" s="294"/>
      <c r="C23" s="294"/>
      <c r="D23" s="294"/>
      <c r="E23" s="294"/>
      <c r="F23" s="294"/>
      <c r="G23" s="294"/>
      <c r="H23" s="294"/>
      <c r="I23" s="294"/>
      <c r="J23" s="294"/>
    </row>
    <row r="24" spans="1:21" x14ac:dyDescent="0.35">
      <c r="B24" s="286" t="s">
        <v>178</v>
      </c>
      <c r="C24" s="286"/>
      <c r="D24" s="286"/>
      <c r="E24" s="286"/>
      <c r="F24" s="286"/>
      <c r="G24" s="286"/>
      <c r="H24" s="286"/>
      <c r="I24" s="286"/>
      <c r="J24" s="73">
        <v>0</v>
      </c>
      <c r="S24" s="67">
        <v>186</v>
      </c>
    </row>
    <row r="25" spans="1:21" x14ac:dyDescent="0.35">
      <c r="B25" s="23"/>
      <c r="C25" s="23"/>
      <c r="D25" s="23"/>
      <c r="E25" s="23"/>
      <c r="F25" s="23"/>
      <c r="G25" s="23"/>
      <c r="H25" s="23"/>
      <c r="I25" s="23"/>
      <c r="J25" s="23"/>
    </row>
    <row r="26" spans="1:21" ht="30" customHeight="1" x14ac:dyDescent="0.35">
      <c r="B26" s="121"/>
      <c r="C26" s="121"/>
      <c r="D26" s="121"/>
      <c r="E26" s="339" t="s">
        <v>504</v>
      </c>
      <c r="F26" s="339"/>
      <c r="G26" s="339" t="s">
        <v>505</v>
      </c>
      <c r="H26" s="339"/>
      <c r="I26" s="339" t="s">
        <v>506</v>
      </c>
      <c r="J26" s="339"/>
    </row>
    <row r="27" spans="1:21" ht="24.65" customHeight="1" x14ac:dyDescent="0.35">
      <c r="B27" s="287" t="s">
        <v>507</v>
      </c>
      <c r="C27" s="287"/>
      <c r="D27" s="287"/>
      <c r="E27" s="364">
        <v>0</v>
      </c>
      <c r="F27" s="365"/>
      <c r="G27" s="364">
        <v>5</v>
      </c>
      <c r="H27" s="365"/>
      <c r="I27" s="364">
        <v>0</v>
      </c>
      <c r="J27" s="365"/>
      <c r="S27" s="67">
        <v>501</v>
      </c>
      <c r="U27"/>
    </row>
    <row r="28" spans="1:21" x14ac:dyDescent="0.35">
      <c r="B28" s="23"/>
      <c r="C28" s="23"/>
      <c r="D28" s="23"/>
      <c r="E28" s="23"/>
      <c r="F28" s="23"/>
      <c r="G28" s="23"/>
      <c r="H28" s="23"/>
      <c r="I28" s="23"/>
      <c r="J28" s="23"/>
    </row>
    <row r="29" spans="1:21" ht="44.25" customHeight="1" x14ac:dyDescent="0.35">
      <c r="A29" s="241" t="s">
        <v>671</v>
      </c>
      <c r="B29" s="241"/>
      <c r="C29" s="241"/>
      <c r="D29" s="241"/>
      <c r="E29" s="241"/>
      <c r="F29" s="241"/>
      <c r="G29" s="241"/>
      <c r="H29" s="241"/>
      <c r="I29" s="241"/>
      <c r="J29" s="241"/>
      <c r="L29"/>
    </row>
    <row r="30" spans="1:21" x14ac:dyDescent="0.35">
      <c r="A30" s="283"/>
      <c r="B30" s="283"/>
      <c r="C30" s="283"/>
      <c r="D30" s="27" t="s">
        <v>135</v>
      </c>
      <c r="E30" s="99"/>
      <c r="F30" s="4"/>
      <c r="G30" s="27" t="s">
        <v>2</v>
      </c>
      <c r="H30" s="99" t="s">
        <v>15</v>
      </c>
      <c r="I30" s="363"/>
      <c r="J30" s="283"/>
      <c r="M30" s="41" t="str">
        <f>IF(( AND($E$30="x",$H$30="x") ),"(*) Marcar solo un valor: Si o No","")</f>
        <v/>
      </c>
      <c r="S30" s="67">
        <v>187</v>
      </c>
      <c r="U30"/>
    </row>
    <row r="31" spans="1:21" ht="28.5" customHeight="1" x14ac:dyDescent="0.35">
      <c r="B31" s="351" t="s">
        <v>672</v>
      </c>
      <c r="C31" s="351"/>
      <c r="D31" s="351"/>
      <c r="E31" s="351"/>
      <c r="F31" s="351"/>
      <c r="G31" s="351"/>
      <c r="H31" s="351"/>
      <c r="I31" s="351"/>
      <c r="J31" s="351"/>
      <c r="L31"/>
    </row>
    <row r="32" spans="1:21" ht="22.5" customHeight="1" x14ac:dyDescent="0.35">
      <c r="B32" s="199"/>
      <c r="C32" s="200"/>
      <c r="D32" s="200"/>
      <c r="E32" s="200"/>
      <c r="F32" s="200"/>
      <c r="G32" s="200"/>
      <c r="H32" s="200"/>
      <c r="I32" s="200"/>
      <c r="J32" s="201"/>
      <c r="M32" s="41" t="str">
        <f>IF(AND(E30="x",LEN(B32)=0),"(*) Completar la celda de explicación","")</f>
        <v/>
      </c>
      <c r="S32" s="67">
        <v>344</v>
      </c>
      <c r="U32"/>
    </row>
    <row r="33" spans="1:22" ht="9" customHeight="1" x14ac:dyDescent="0.35">
      <c r="B33" s="20"/>
      <c r="C33" s="20"/>
      <c r="D33" s="4"/>
      <c r="E33" s="4"/>
      <c r="F33" s="4"/>
      <c r="G33" s="4"/>
      <c r="H33" s="4"/>
    </row>
    <row r="34" spans="1:22" ht="15" customHeight="1" x14ac:dyDescent="0.35">
      <c r="A34" s="294" t="s">
        <v>179</v>
      </c>
      <c r="B34" s="294"/>
      <c r="C34" s="294"/>
      <c r="D34" s="294"/>
      <c r="E34" s="294"/>
      <c r="F34" s="294"/>
      <c r="G34" s="294"/>
      <c r="H34" s="294"/>
      <c r="I34" s="294"/>
      <c r="J34" s="294"/>
    </row>
    <row r="35" spans="1:22" x14ac:dyDescent="0.35">
      <c r="A35" s="283"/>
      <c r="B35" s="283"/>
      <c r="C35" s="283"/>
      <c r="D35" s="27" t="s">
        <v>135</v>
      </c>
      <c r="E35" s="99" t="s">
        <v>15</v>
      </c>
      <c r="F35" s="4"/>
      <c r="G35" s="27" t="s">
        <v>2</v>
      </c>
      <c r="H35" s="99"/>
      <c r="I35" s="363"/>
      <c r="J35" s="283"/>
      <c r="M35" s="41" t="str">
        <f>IF(( AND($E$35="x",$H$35="x") ),"(*) Marcar solo un valor: Si o No","")</f>
        <v/>
      </c>
      <c r="S35" s="67">
        <v>188</v>
      </c>
    </row>
    <row r="36" spans="1:22" x14ac:dyDescent="0.35">
      <c r="B36" s="28"/>
      <c r="C36" s="28"/>
      <c r="D36" s="4"/>
      <c r="E36" s="4"/>
      <c r="F36" s="4"/>
      <c r="G36" s="4"/>
      <c r="H36" s="4"/>
    </row>
    <row r="37" spans="1:22" x14ac:dyDescent="0.35">
      <c r="A37" s="239" t="s">
        <v>46</v>
      </c>
      <c r="B37" s="239"/>
      <c r="C37" s="239"/>
      <c r="D37" s="239"/>
      <c r="E37" s="239"/>
      <c r="F37" s="239"/>
      <c r="G37" s="239"/>
      <c r="H37" s="239"/>
      <c r="I37" s="239"/>
      <c r="J37" s="239"/>
    </row>
    <row r="38" spans="1:22" x14ac:dyDescent="0.35">
      <c r="F38" s="100" t="s">
        <v>1</v>
      </c>
      <c r="G38" s="100" t="s">
        <v>2</v>
      </c>
      <c r="H38" s="264" t="s">
        <v>3</v>
      </c>
      <c r="I38" s="264"/>
      <c r="J38" s="264"/>
      <c r="L38" s="54" t="s">
        <v>388</v>
      </c>
    </row>
    <row r="39" spans="1:22" ht="47.25" customHeight="1" x14ac:dyDescent="0.35">
      <c r="A39" s="337" t="s">
        <v>180</v>
      </c>
      <c r="B39" s="337"/>
      <c r="C39" s="337"/>
      <c r="D39" s="337"/>
      <c r="E39" s="337"/>
      <c r="F39" s="99"/>
      <c r="G39" s="99" t="s">
        <v>15</v>
      </c>
      <c r="H39" s="199" t="s">
        <v>886</v>
      </c>
      <c r="I39" s="200"/>
      <c r="J39" s="201"/>
      <c r="L39" s="55" t="str">
        <f>CONCATENATE("(",LEN(H39),")")</f>
        <v>(71)</v>
      </c>
      <c r="M39" s="53" t="str">
        <f>IF(( AND(F39="x",G39="x") ),"(*) Marcar solo un valor: Si o No",IF(AND(G39="x",LEN(H39)=0),"(*) Completar la celda de explicación",
CONCATENATE("(Si/No) Marcar con 'X' solo uno de los campos. (Explicación) Longitud Máxima de ",Explicacion_LongMaximo," caracteres")))</f>
        <v>(Si/No) Marcar con 'X' solo uno de los campos. (Explicación) Longitud Máxima de 1000 caracteres</v>
      </c>
      <c r="S39" s="67">
        <v>66</v>
      </c>
      <c r="V39" s="68">
        <f>IF( AND(F39="",G39=""),0,IF(AND(G39&lt;&gt;"",H39=""),0,1))</f>
        <v>1</v>
      </c>
    </row>
    <row r="40" spans="1:22" ht="28.5" customHeight="1" x14ac:dyDescent="0.35">
      <c r="A40" s="294" t="s">
        <v>181</v>
      </c>
      <c r="B40" s="294"/>
      <c r="C40" s="294"/>
      <c r="D40" s="294"/>
      <c r="E40" s="294"/>
      <c r="F40" s="294"/>
      <c r="G40" s="294"/>
      <c r="H40" s="294"/>
      <c r="I40" s="294"/>
      <c r="J40" s="294"/>
      <c r="L40"/>
    </row>
    <row r="41" spans="1:22" ht="28.5" customHeight="1" x14ac:dyDescent="0.35">
      <c r="A41" s="359" t="s">
        <v>172</v>
      </c>
      <c r="B41" s="359" t="s">
        <v>499</v>
      </c>
      <c r="C41" s="359" t="s">
        <v>500</v>
      </c>
      <c r="D41" s="352" t="s">
        <v>501</v>
      </c>
      <c r="E41" s="352" t="s">
        <v>606</v>
      </c>
      <c r="F41" s="352" t="s">
        <v>173</v>
      </c>
      <c r="G41" s="352"/>
      <c r="H41" s="352" t="s">
        <v>607</v>
      </c>
      <c r="I41" s="352"/>
      <c r="J41" s="352" t="s">
        <v>502</v>
      </c>
    </row>
    <row r="42" spans="1:22" ht="35.25" customHeight="1" x14ac:dyDescent="0.35">
      <c r="A42" s="360"/>
      <c r="B42" s="360"/>
      <c r="C42" s="360"/>
      <c r="D42" s="352"/>
      <c r="E42" s="352"/>
      <c r="F42" s="132" t="s">
        <v>182</v>
      </c>
      <c r="G42" s="132" t="s">
        <v>183</v>
      </c>
      <c r="H42" s="132" t="s">
        <v>174</v>
      </c>
      <c r="I42" s="132" t="s">
        <v>175</v>
      </c>
      <c r="J42" s="352"/>
      <c r="L42" s="58" t="s">
        <v>394</v>
      </c>
      <c r="M42" s="62" t="s">
        <v>395</v>
      </c>
      <c r="S42" s="67">
        <v>504</v>
      </c>
      <c r="U42"/>
    </row>
    <row r="43" spans="1:22" ht="20.5" customHeight="1" x14ac:dyDescent="0.35">
      <c r="A43" s="73"/>
      <c r="B43" s="73"/>
      <c r="C43" s="115"/>
      <c r="D43" s="115"/>
      <c r="E43" s="115"/>
      <c r="F43" s="123"/>
      <c r="G43" s="123"/>
      <c r="H43" s="73"/>
      <c r="I43" s="73"/>
      <c r="J43" s="73"/>
    </row>
    <row r="44" spans="1:22" ht="20.5" customHeight="1" x14ac:dyDescent="0.35">
      <c r="A44" s="73"/>
      <c r="B44" s="73"/>
      <c r="C44" s="115"/>
      <c r="D44" s="115"/>
      <c r="E44" s="115"/>
      <c r="F44" s="123"/>
      <c r="G44" s="123"/>
      <c r="H44" s="73"/>
      <c r="I44" s="73"/>
      <c r="J44" s="73"/>
    </row>
    <row r="45" spans="1:22" ht="29.25" customHeight="1" x14ac:dyDescent="0.35">
      <c r="A45" s="361" t="s">
        <v>669</v>
      </c>
      <c r="B45" s="361"/>
      <c r="C45" s="361"/>
      <c r="D45" s="361"/>
      <c r="E45" s="361"/>
      <c r="F45" s="361"/>
      <c r="G45" s="361"/>
      <c r="H45" s="361"/>
      <c r="I45" s="361"/>
      <c r="J45" s="361"/>
      <c r="L45" s="63" t="s">
        <v>396</v>
      </c>
      <c r="M45" s="61" t="s">
        <v>397</v>
      </c>
      <c r="R45"/>
      <c r="S45" s="67">
        <v>0</v>
      </c>
    </row>
    <row r="46" spans="1:22" ht="14.5" customHeight="1" x14ac:dyDescent="0.35">
      <c r="A46" s="362" t="s">
        <v>673</v>
      </c>
      <c r="B46" s="362"/>
      <c r="C46" s="362"/>
      <c r="D46" s="362"/>
      <c r="E46" s="362"/>
      <c r="F46" s="362"/>
      <c r="G46" s="362"/>
      <c r="H46" s="362"/>
      <c r="I46" s="362"/>
      <c r="J46" s="362"/>
      <c r="R46"/>
    </row>
    <row r="47" spans="1:22" ht="23.5" customHeight="1" x14ac:dyDescent="0.35">
      <c r="A47" s="358" t="s">
        <v>508</v>
      </c>
      <c r="B47" s="358"/>
      <c r="C47" s="358"/>
      <c r="D47" s="358"/>
      <c r="E47" s="358"/>
      <c r="F47" s="358"/>
      <c r="G47" s="358"/>
      <c r="H47" s="358"/>
      <c r="I47" s="358"/>
      <c r="J47" s="358"/>
      <c r="R47"/>
    </row>
    <row r="48" spans="1:22" ht="36" customHeight="1" x14ac:dyDescent="0.35">
      <c r="A48" s="358" t="s">
        <v>509</v>
      </c>
      <c r="B48" s="358"/>
      <c r="C48" s="358"/>
      <c r="D48" s="358"/>
      <c r="E48" s="358"/>
      <c r="F48" s="358"/>
      <c r="G48" s="358"/>
      <c r="H48" s="358"/>
      <c r="I48" s="358"/>
      <c r="J48" s="358"/>
      <c r="R48"/>
    </row>
  </sheetData>
  <sheetProtection algorithmName="SHA-512" hashValue="GzTClwRSsaKGC/zD6iojnR8mMOlzEadeJ8OpHUYuDPuBccrZcIK9s69a5dxvlw8doKzxlaAhwTOxbK8ALVm5ZA==" saltValue="XV4SMKRo1SyQXLxplR0MFQ==" spinCount="100000" sheet="1" objects="1" scenarios="1" formatCells="0" formatRows="0" insertRows="0"/>
  <mergeCells count="57">
    <mergeCell ref="A45:J45"/>
    <mergeCell ref="A46:J46"/>
    <mergeCell ref="A47:J47"/>
    <mergeCell ref="B24:I24"/>
    <mergeCell ref="A29:J29"/>
    <mergeCell ref="A37:J37"/>
    <mergeCell ref="A30:C30"/>
    <mergeCell ref="I30:J30"/>
    <mergeCell ref="E27:F27"/>
    <mergeCell ref="G27:H27"/>
    <mergeCell ref="I27:J27"/>
    <mergeCell ref="B27:D27"/>
    <mergeCell ref="A35:C35"/>
    <mergeCell ref="I35:J35"/>
    <mergeCell ref="E26:F26"/>
    <mergeCell ref="G26:H26"/>
    <mergeCell ref="A41:A42"/>
    <mergeCell ref="I26:J26"/>
    <mergeCell ref="A48:J48"/>
    <mergeCell ref="E8:E9"/>
    <mergeCell ref="F8:G8"/>
    <mergeCell ref="H8:I8"/>
    <mergeCell ref="J8:J9"/>
    <mergeCell ref="B41:B42"/>
    <mergeCell ref="C41:C42"/>
    <mergeCell ref="D41:D42"/>
    <mergeCell ref="E41:E42"/>
    <mergeCell ref="F41:G41"/>
    <mergeCell ref="H41:I41"/>
    <mergeCell ref="J41:J42"/>
    <mergeCell ref="B8:B9"/>
    <mergeCell ref="C8:C9"/>
    <mergeCell ref="D8:D9"/>
    <mergeCell ref="A40:J40"/>
    <mergeCell ref="A1:J1"/>
    <mergeCell ref="H5:J5"/>
    <mergeCell ref="H6:J6"/>
    <mergeCell ref="A6:E6"/>
    <mergeCell ref="A7:J7"/>
    <mergeCell ref="A3:J3"/>
    <mergeCell ref="A4:J4"/>
    <mergeCell ref="A5:E5"/>
    <mergeCell ref="A8:A9"/>
    <mergeCell ref="A19:J19"/>
    <mergeCell ref="A20:J20"/>
    <mergeCell ref="A21:J21"/>
    <mergeCell ref="A39:E39"/>
    <mergeCell ref="H38:J38"/>
    <mergeCell ref="A10:J10"/>
    <mergeCell ref="A15:J15"/>
    <mergeCell ref="B18:J18"/>
    <mergeCell ref="A23:J23"/>
    <mergeCell ref="H39:J39"/>
    <mergeCell ref="B31:J31"/>
    <mergeCell ref="B32:J32"/>
    <mergeCell ref="A34:J34"/>
    <mergeCell ref="A22:J22"/>
  </mergeCells>
  <dataValidations xWindow="544" yWindow="764" count="7">
    <dataValidation type="textLength" allowBlank="1" showErrorMessage="1" error="Cantidad de caracteres NO valido." sqref="H39:J39 H6:J6" xr:uid="{00000000-0002-0000-1000-000000000000}">
      <formula1>Explicacion_LongMinimo</formula1>
      <formula2>Explicacion_LongMaximo</formula2>
    </dataValidation>
    <dataValidation type="custom" allowBlank="1" showDropDown="1" showInputMessage="1" showErrorMessage="1" error="Valor NO Válido." prompt="Ingrese &quot;X&quot;" sqref="F6:G6 E30 H30 E35 H35 F39:G39" xr:uid="{00000000-0002-0000-1000-000001000000}">
      <formula1>COUNTIF(Respuesta_SINO,TRIM(CELL("contents")))=1</formula1>
    </dataValidation>
    <dataValidation type="decimal" allowBlank="1" showInputMessage="1" showErrorMessage="1" error="Valor NO Válido" prompt="Ingrese Número" sqref="J24 H16:I17 H11:I14 H43:I44" xr:uid="{00000000-0002-0000-1000-000002000000}">
      <formula1>Decimal2_Minimo</formula1>
      <formula2>Decimal2_Maximo</formula2>
    </dataValidation>
    <dataValidation type="whole" allowBlank="1" showInputMessage="1" showErrorMessage="1" error="Valor NO Válido" prompt="Ingrese Número" sqref="E27:H27" xr:uid="{00000000-0002-0000-1000-000003000000}">
      <formula1>0</formula1>
      <formula2>100</formula2>
    </dataValidation>
    <dataValidation type="decimal" allowBlank="1" showInputMessage="1" showErrorMessage="1" error="Valor NO Válido" prompt="Ingrese Número" sqref="I27:J27" xr:uid="{00000000-0002-0000-1000-000004000000}">
      <formula1>0</formula1>
      <formula2>100</formula2>
    </dataValidation>
    <dataValidation type="date" operator="lessThanOrEqual" allowBlank="1" showInputMessage="1" showErrorMessage="1" error="Fecha No Valida" prompt="(dd/mm/yyyy)" sqref="F11:F14 F16:F17 F43:F44" xr:uid="{00000000-0002-0000-1000-000005000000}">
      <formula1>G11</formula1>
    </dataValidation>
    <dataValidation type="date" operator="greaterThanOrEqual" allowBlank="1" showInputMessage="1" showErrorMessage="1" error="Fecha No Valida" prompt="(dd/mm/yyyy)" sqref="G11:G14 G16:G17 G43:G44" xr:uid="{00000000-0002-0000-1000-000006000000}">
      <formula1>F11</formula1>
    </dataValidation>
  </dataValidations>
  <hyperlinks>
    <hyperlink ref="M4" location="Principal!A1" display="Volver al Indice" xr:uid="{00000000-0004-0000-1000-000000000000}"/>
  </hyperlinks>
  <pageMargins left="0.7" right="0.7" top="0.75" bottom="0.75" header="0.3" footer="0.3"/>
  <pageSetup paperSize="9" scale="85" orientation="portrait" r:id="rId1"/>
  <rowBreaks count="1" manualBreakCount="1">
    <brk id="36" max="9" man="1"/>
  </rowBreaks>
  <drawing r:id="rId2"/>
  <extLst>
    <ext xmlns:x14="http://schemas.microsoft.com/office/spreadsheetml/2009/9/main" uri="{CCE6A557-97BC-4b89-ADB6-D9C93CAAB3DF}">
      <x14:dataValidations xmlns:xm="http://schemas.microsoft.com/office/excel/2006/main" xWindow="544" yWindow="764" count="4">
        <x14:dataValidation type="list" allowBlank="1" showDropDown="1" showInputMessage="1" showErrorMessage="1" error="Valor NO Válido" prompt="Ingrese M o F" xr:uid="{00000000-0002-0000-1000-000007000000}">
          <x14:formula1>
            <xm:f>Validacion!$H$3:$H$4</xm:f>
          </x14:formula1>
          <xm:sqref>C11:C14 C16:C17 C43:C44</xm:sqref>
        </x14:dataValidation>
        <x14:dataValidation type="whole" allowBlank="1" showInputMessage="1" showErrorMessage="1" error="Valor NO Válido" prompt="Ingrese un año válido" xr:uid="{00000000-0002-0000-1000-000008000000}">
          <x14:formula1>
            <xm:f>Validacion!I4</xm:f>
          </x14:formula1>
          <x14:formula2>
            <xm:f>Validacion!I5</xm:f>
          </x14:formula2>
          <xm:sqref>D16:D17 D43:D44 D14</xm:sqref>
        </x14:dataValidation>
        <x14:dataValidation type="whole" allowBlank="1" showInputMessage="1" showErrorMessage="1" error="Valor NO Válido" prompt="Ingrese un año válido" xr:uid="{00000000-0002-0000-1000-00000B000000}">
          <x14:formula1>
            <xm:f>Validacion!I3</xm:f>
          </x14:formula1>
          <x14:formula2>
            <xm:f>Validacion!I4</xm:f>
          </x14:formula2>
          <xm:sqref>D11:D12</xm:sqref>
        </x14:dataValidation>
        <x14:dataValidation type="whole" allowBlank="1" showInputMessage="1" showErrorMessage="1" error="Valor NO Válido" prompt="Ingrese un año válido" xr:uid="{00000000-0002-0000-1000-00000C000000}">
          <x14:formula1>
            <xm:f>Validacion!I4</xm:f>
          </x14:formula1>
          <x14:formula2>
            <xm:f>Validacion!I5</xm:f>
          </x14:formula2>
          <xm:sqref>D13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V21"/>
  <sheetViews>
    <sheetView topLeftCell="A16" zoomScale="86" zoomScaleNormal="86" workbookViewId="0">
      <selection activeCell="B19" sqref="B19:C19"/>
    </sheetView>
  </sheetViews>
  <sheetFormatPr baseColWidth="10" defaultColWidth="11.453125" defaultRowHeight="12.5" x14ac:dyDescent="0.25"/>
  <cols>
    <col min="1" max="1" width="3.81640625" style="1" customWidth="1"/>
    <col min="2" max="2" width="26" style="1" customWidth="1"/>
    <col min="3" max="3" width="3.81640625" style="1" customWidth="1"/>
    <col min="4" max="4" width="5.453125" style="1" customWidth="1"/>
    <col min="5" max="6" width="5" style="1" customWidth="1"/>
    <col min="7" max="8" width="4.81640625" style="1" customWidth="1"/>
    <col min="9" max="9" width="24.1796875" style="1" customWidth="1"/>
    <col min="10" max="10" width="1.1796875" style="1" customWidth="1"/>
    <col min="11" max="11" width="5.1796875" style="1" bestFit="1" customWidth="1"/>
    <col min="12" max="12" width="46.1796875" style="41" customWidth="1"/>
    <col min="13" max="16" width="4.453125" style="1" customWidth="1"/>
    <col min="17" max="18" width="5.81640625" style="1" customWidth="1"/>
    <col min="19" max="19" width="5.81640625" style="67" customWidth="1"/>
    <col min="20" max="20" width="6" style="67" customWidth="1"/>
    <col min="21" max="21" width="4" style="67" bestFit="1" customWidth="1"/>
    <col min="22" max="22" width="3" style="67" customWidth="1"/>
    <col min="23" max="16384" width="11.453125" style="1"/>
  </cols>
  <sheetData>
    <row r="1" spans="1:22" ht="14" x14ac:dyDescent="0.25">
      <c r="A1" s="248" t="s">
        <v>47</v>
      </c>
      <c r="B1" s="248"/>
      <c r="C1" s="248"/>
      <c r="D1" s="248"/>
      <c r="E1" s="248"/>
      <c r="F1" s="248"/>
      <c r="G1" s="248"/>
      <c r="H1" s="248"/>
      <c r="I1" s="248"/>
      <c r="L1" s="95" t="str">
        <f>'15'!A1</f>
        <v xml:space="preserve">PILAR III: EL DIRECTORIO Y LA ALTA GERENCIA </v>
      </c>
      <c r="U1" s="67">
        <v>6</v>
      </c>
    </row>
    <row r="2" spans="1:22" hidden="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35">
      <c r="A3" s="368" t="s">
        <v>674</v>
      </c>
      <c r="B3" s="368"/>
      <c r="C3" s="368"/>
      <c r="D3" s="368"/>
      <c r="E3" s="368"/>
      <c r="F3" s="368"/>
      <c r="G3" s="368"/>
      <c r="H3" s="368"/>
      <c r="I3" s="368"/>
      <c r="K3"/>
      <c r="L3" s="94" t="s">
        <v>355</v>
      </c>
      <c r="U3" s="67">
        <f>SUM(V:V)</f>
        <v>6</v>
      </c>
    </row>
    <row r="4" spans="1:22" ht="13" x14ac:dyDescent="0.25">
      <c r="A4" s="223"/>
      <c r="B4" s="223"/>
      <c r="C4" s="223"/>
      <c r="D4" s="223"/>
      <c r="E4" s="224"/>
      <c r="F4" s="100" t="s">
        <v>1</v>
      </c>
      <c r="G4" s="100" t="s">
        <v>2</v>
      </c>
      <c r="H4" s="272" t="s">
        <v>3</v>
      </c>
      <c r="I4" s="273"/>
      <c r="K4" s="54" t="s">
        <v>388</v>
      </c>
    </row>
    <row r="5" spans="1:22" ht="46.5" customHeight="1" x14ac:dyDescent="0.25">
      <c r="A5" s="355" t="s">
        <v>675</v>
      </c>
      <c r="B5" s="355"/>
      <c r="C5" s="355"/>
      <c r="D5" s="355"/>
      <c r="E5" s="355"/>
      <c r="F5" s="99" t="s">
        <v>15</v>
      </c>
      <c r="G5" s="99"/>
      <c r="H5" s="199"/>
      <c r="I5" s="201"/>
      <c r="K5" s="55" t="str">
        <f t="shared" ref="K5:K10" si="0">CONCATENATE("(",LEN(H5),")")</f>
        <v>(0)</v>
      </c>
      <c r="L5" s="53" t="str">
        <f t="shared" ref="L5:L10" si="1">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68</v>
      </c>
      <c r="U5" s="1"/>
      <c r="V5" s="68">
        <f t="shared" ref="V5:V10" si="2">IF( AND(F5="",G5=""),0,IF(AND(G5&lt;&gt;"",H5=""),0,1))</f>
        <v>1</v>
      </c>
    </row>
    <row r="6" spans="1:22" ht="46.5" customHeight="1" x14ac:dyDescent="0.25">
      <c r="A6" s="355" t="s">
        <v>676</v>
      </c>
      <c r="B6" s="355"/>
      <c r="C6" s="355"/>
      <c r="D6" s="355"/>
      <c r="E6" s="355"/>
      <c r="F6" s="99" t="s">
        <v>15</v>
      </c>
      <c r="G6" s="99"/>
      <c r="H6" s="199"/>
      <c r="I6" s="201"/>
      <c r="K6" s="55" t="str">
        <f t="shared" si="0"/>
        <v>(0)</v>
      </c>
      <c r="L6" s="53" t="str">
        <f t="shared" si="1"/>
        <v>(Si/No) Marcar con 'X' solo uno de los campos. (Explicación) Longitud Máxima de 1000 caracteres</v>
      </c>
      <c r="S6" s="67">
        <v>69</v>
      </c>
      <c r="U6" s="1"/>
      <c r="V6" s="68">
        <f t="shared" si="2"/>
        <v>1</v>
      </c>
    </row>
    <row r="7" spans="1:22" ht="33.75" customHeight="1" x14ac:dyDescent="0.25">
      <c r="A7" s="355" t="s">
        <v>677</v>
      </c>
      <c r="B7" s="355"/>
      <c r="C7" s="355"/>
      <c r="D7" s="355"/>
      <c r="E7" s="355"/>
      <c r="F7" s="99" t="s">
        <v>15</v>
      </c>
      <c r="G7" s="99"/>
      <c r="H7" s="199"/>
      <c r="I7" s="201"/>
      <c r="K7" s="55" t="str">
        <f t="shared" si="0"/>
        <v>(0)</v>
      </c>
      <c r="L7" s="53" t="str">
        <f t="shared" si="1"/>
        <v>(Si/No) Marcar con 'X' solo uno de los campos. (Explicación) Longitud Máxima de 1000 caracteres</v>
      </c>
      <c r="S7" s="67">
        <v>70</v>
      </c>
      <c r="U7" s="1"/>
      <c r="V7" s="68">
        <f t="shared" si="2"/>
        <v>1</v>
      </c>
    </row>
    <row r="8" spans="1:22" ht="51.65" customHeight="1" x14ac:dyDescent="0.25">
      <c r="A8" s="355" t="s">
        <v>678</v>
      </c>
      <c r="B8" s="355"/>
      <c r="C8" s="355"/>
      <c r="D8" s="355"/>
      <c r="E8" s="355"/>
      <c r="F8" s="99" t="s">
        <v>15</v>
      </c>
      <c r="G8" s="99"/>
      <c r="H8" s="199"/>
      <c r="I8" s="201"/>
      <c r="K8" s="55" t="str">
        <f t="shared" si="0"/>
        <v>(0)</v>
      </c>
      <c r="L8" s="53" t="str">
        <f t="shared" si="1"/>
        <v>(Si/No) Marcar con 'X' solo uno de los campos. (Explicación) Longitud Máxima de 1000 caracteres</v>
      </c>
      <c r="S8" s="67">
        <v>71</v>
      </c>
      <c r="U8" s="1"/>
      <c r="V8" s="68">
        <f t="shared" si="2"/>
        <v>1</v>
      </c>
    </row>
    <row r="9" spans="1:22" ht="46.5" customHeight="1" x14ac:dyDescent="0.25">
      <c r="A9" s="355" t="s">
        <v>510</v>
      </c>
      <c r="B9" s="355"/>
      <c r="C9" s="355"/>
      <c r="D9" s="355"/>
      <c r="E9" s="355"/>
      <c r="F9" s="99" t="s">
        <v>15</v>
      </c>
      <c r="G9" s="99"/>
      <c r="H9" s="199"/>
      <c r="I9" s="201"/>
      <c r="K9" s="55" t="str">
        <f t="shared" si="0"/>
        <v>(0)</v>
      </c>
      <c r="L9" s="53" t="str">
        <f t="shared" si="1"/>
        <v>(Si/No) Marcar con 'X' solo uno de los campos. (Explicación) Longitud Máxima de 1000 caracteres</v>
      </c>
      <c r="S9" s="67">
        <v>509</v>
      </c>
      <c r="U9" s="1"/>
      <c r="V9" s="68">
        <f t="shared" si="2"/>
        <v>1</v>
      </c>
    </row>
    <row r="10" spans="1:22" ht="67.25" customHeight="1" x14ac:dyDescent="0.25">
      <c r="A10" s="355" t="s">
        <v>511</v>
      </c>
      <c r="B10" s="355"/>
      <c r="C10" s="355"/>
      <c r="D10" s="355"/>
      <c r="E10" s="355"/>
      <c r="F10" s="99"/>
      <c r="G10" s="99" t="s">
        <v>15</v>
      </c>
      <c r="H10" s="199" t="s">
        <v>864</v>
      </c>
      <c r="I10" s="201"/>
      <c r="K10" s="55" t="str">
        <f t="shared" si="0"/>
        <v>(49)</v>
      </c>
      <c r="L10" s="53" t="str">
        <f t="shared" si="1"/>
        <v>(Si/No) Marcar con 'X' solo uno de los campos. (Explicación) Longitud Máxima de 1000 caracteres</v>
      </c>
      <c r="S10" s="67">
        <v>510</v>
      </c>
      <c r="U10" s="1"/>
      <c r="V10" s="68">
        <f t="shared" si="2"/>
        <v>1</v>
      </c>
    </row>
    <row r="11" spans="1:22" ht="31.5" customHeight="1" x14ac:dyDescent="0.25">
      <c r="A11" s="298" t="s">
        <v>184</v>
      </c>
      <c r="B11" s="298"/>
      <c r="C11" s="298"/>
      <c r="D11" s="298"/>
      <c r="E11" s="298"/>
      <c r="F11" s="298"/>
      <c r="G11" s="298"/>
      <c r="H11" s="298"/>
      <c r="I11" s="298"/>
      <c r="K11" s="41"/>
    </row>
    <row r="12" spans="1:22" ht="22.5" customHeight="1" x14ac:dyDescent="0.25">
      <c r="A12" s="26"/>
      <c r="B12" s="199"/>
      <c r="C12" s="200"/>
      <c r="D12" s="200"/>
      <c r="E12" s="200"/>
      <c r="F12" s="200"/>
      <c r="G12" s="200"/>
      <c r="H12" s="200"/>
      <c r="I12" s="201"/>
      <c r="K12" s="41"/>
      <c r="S12" s="67">
        <v>193</v>
      </c>
      <c r="U12" s="1"/>
    </row>
    <row r="13" spans="1:22" ht="9.75" customHeight="1" x14ac:dyDescent="0.25">
      <c r="A13" s="298"/>
      <c r="B13" s="298"/>
      <c r="C13" s="298"/>
      <c r="D13" s="298"/>
      <c r="E13" s="298"/>
      <c r="F13" s="298"/>
      <c r="G13" s="298"/>
      <c r="H13" s="298"/>
      <c r="I13" s="298"/>
      <c r="K13" s="41"/>
      <c r="U13" s="1"/>
    </row>
    <row r="14" spans="1:22" ht="15.75" customHeight="1" x14ac:dyDescent="0.35">
      <c r="A14" s="298" t="s">
        <v>356</v>
      </c>
      <c r="B14" s="298"/>
      <c r="C14" s="298"/>
      <c r="D14" s="298"/>
      <c r="E14" s="298"/>
      <c r="F14" s="298"/>
      <c r="G14" s="298"/>
      <c r="H14" s="298"/>
      <c r="I14" s="298"/>
      <c r="K14"/>
      <c r="U14" s="1"/>
    </row>
    <row r="15" spans="1:22" ht="14.5" x14ac:dyDescent="0.35">
      <c r="B15" s="31" t="s">
        <v>135</v>
      </c>
      <c r="D15" s="99" t="s">
        <v>15</v>
      </c>
      <c r="F15" s="31" t="s">
        <v>2</v>
      </c>
      <c r="H15" s="99"/>
      <c r="I15" s="4"/>
      <c r="L15" s="41" t="str">
        <f>IF(( AND($D$15="x",$H$15="x") ),"(*) Marcar solo un valor: Si o No","")</f>
        <v/>
      </c>
      <c r="S15" s="67">
        <v>194</v>
      </c>
      <c r="U15" s="1"/>
    </row>
    <row r="16" spans="1:22" ht="40.5" customHeight="1" x14ac:dyDescent="0.35">
      <c r="B16" s="241" t="s">
        <v>793</v>
      </c>
      <c r="C16" s="241"/>
      <c r="D16" s="241"/>
      <c r="E16" s="241"/>
      <c r="F16" s="241"/>
      <c r="G16" s="241"/>
      <c r="H16" s="241"/>
      <c r="I16" s="241"/>
      <c r="K16"/>
      <c r="U16" s="1"/>
    </row>
    <row r="17" spans="2:21" ht="31.5" customHeight="1" x14ac:dyDescent="0.25">
      <c r="B17" s="366" t="s">
        <v>185</v>
      </c>
      <c r="C17" s="367"/>
      <c r="D17" s="219" t="s">
        <v>186</v>
      </c>
      <c r="E17" s="220"/>
      <c r="F17" s="220"/>
      <c r="G17" s="220"/>
      <c r="H17" s="344"/>
      <c r="I17" s="148" t="s">
        <v>590</v>
      </c>
      <c r="K17" s="58" t="s">
        <v>394</v>
      </c>
      <c r="L17" s="62" t="s">
        <v>395</v>
      </c>
      <c r="S17" s="67">
        <v>345</v>
      </c>
      <c r="U17" s="1"/>
    </row>
    <row r="18" spans="2:21" ht="137.25" customHeight="1" x14ac:dyDescent="0.25">
      <c r="B18" s="269" t="s">
        <v>897</v>
      </c>
      <c r="C18" s="271"/>
      <c r="D18" s="269" t="s">
        <v>828</v>
      </c>
      <c r="E18" s="270"/>
      <c r="F18" s="270"/>
      <c r="G18" s="270"/>
      <c r="H18" s="271"/>
      <c r="I18" s="168" t="s">
        <v>865</v>
      </c>
      <c r="U18" s="1"/>
    </row>
    <row r="19" spans="2:21" ht="129.75" customHeight="1" x14ac:dyDescent="0.25">
      <c r="B19" s="269" t="s">
        <v>827</v>
      </c>
      <c r="C19" s="271"/>
      <c r="D19" s="269" t="s">
        <v>828</v>
      </c>
      <c r="E19" s="270"/>
      <c r="F19" s="270"/>
      <c r="G19" s="270"/>
      <c r="H19" s="271"/>
      <c r="I19" s="168" t="s">
        <v>866</v>
      </c>
    </row>
    <row r="20" spans="2:21" ht="15.75" customHeight="1" x14ac:dyDescent="0.25">
      <c r="B20" s="269"/>
      <c r="C20" s="271"/>
      <c r="D20" s="269"/>
      <c r="E20" s="270"/>
      <c r="F20" s="270"/>
      <c r="G20" s="270"/>
      <c r="H20" s="271"/>
      <c r="I20" s="168"/>
    </row>
    <row r="21" spans="2:21" ht="20" x14ac:dyDescent="0.25">
      <c r="K21" s="63" t="s">
        <v>396</v>
      </c>
      <c r="L21" s="61" t="s">
        <v>397</v>
      </c>
      <c r="S21" s="67">
        <v>0</v>
      </c>
    </row>
  </sheetData>
  <sheetProtection algorithmName="SHA-512" hashValue="d7DOATK3vd3TswbIfDWi3gDGWu8/rHkAGSb1LisXEEGOWw6AXKvuvIGL4KP6iX1mrt4Pt8qz+DBhWJugctv5RQ==" saltValue="Ib+Vh65aYll20tgB88KQ2A==" spinCount="100000" sheet="1" objects="1" scenarios="1" formatCells="0" formatRows="0" insertRows="0"/>
  <mergeCells count="29">
    <mergeCell ref="A1:I1"/>
    <mergeCell ref="A3:I3"/>
    <mergeCell ref="A4:E4"/>
    <mergeCell ref="A13:I13"/>
    <mergeCell ref="A14:I14"/>
    <mergeCell ref="B12:I12"/>
    <mergeCell ref="H4:I4"/>
    <mergeCell ref="H5:I5"/>
    <mergeCell ref="H6:I6"/>
    <mergeCell ref="H7:I7"/>
    <mergeCell ref="H8:I8"/>
    <mergeCell ref="A5:E5"/>
    <mergeCell ref="A6:E6"/>
    <mergeCell ref="A7:E7"/>
    <mergeCell ref="A8:E8"/>
    <mergeCell ref="A11:I11"/>
    <mergeCell ref="A10:E10"/>
    <mergeCell ref="H10:I10"/>
    <mergeCell ref="A9:E9"/>
    <mergeCell ref="H9:I9"/>
    <mergeCell ref="B16:I16"/>
    <mergeCell ref="D17:H17"/>
    <mergeCell ref="B17:C17"/>
    <mergeCell ref="B18:C18"/>
    <mergeCell ref="B19:C19"/>
    <mergeCell ref="B20:C20"/>
    <mergeCell ref="D18:H18"/>
    <mergeCell ref="D19:H19"/>
    <mergeCell ref="D20:H20"/>
  </mergeCells>
  <dataValidations count="2">
    <dataValidation type="textLength" allowBlank="1" showErrorMessage="1" error="Cantidad de caracteres NO valido." sqref="H5:I10" xr:uid="{00000000-0002-0000-1100-000000000000}">
      <formula1>Explicacion_LongMinimo</formula1>
      <formula2>Explicacion_LongMaximo</formula2>
    </dataValidation>
    <dataValidation type="custom" allowBlank="1" showDropDown="1" showInputMessage="1" showErrorMessage="1" error="Valor NO Válido." prompt="Ingrese &quot;X&quot;" sqref="H15 D15 F5:G10" xr:uid="{00000000-0002-0000-1100-000001000000}">
      <formula1>COUNTIF(Respuesta_SINO,TRIM(CELL("contents")))=1</formula1>
    </dataValidation>
  </dataValidations>
  <hyperlinks>
    <hyperlink ref="L3" location="Principal!A1" display="Volver al Indice" xr:uid="{00000000-0004-0000-1100-000000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W44"/>
  <sheetViews>
    <sheetView topLeftCell="A36" zoomScale="98" zoomScaleNormal="98" workbookViewId="0">
      <selection activeCell="K29" sqref="K29"/>
    </sheetView>
  </sheetViews>
  <sheetFormatPr baseColWidth="10" defaultColWidth="11.453125" defaultRowHeight="12.5" x14ac:dyDescent="0.25"/>
  <cols>
    <col min="1" max="1" width="4.1796875" style="1" customWidth="1"/>
    <col min="2" max="2" width="19.81640625" style="1" customWidth="1"/>
    <col min="3" max="3" width="6.81640625" style="1" customWidth="1"/>
    <col min="4" max="4" width="6.1796875" style="1" customWidth="1"/>
    <col min="5" max="5" width="8.1796875" style="1" customWidth="1"/>
    <col min="6" max="6" width="5" style="1" customWidth="1"/>
    <col min="7" max="7" width="5.1796875" style="1" customWidth="1"/>
    <col min="8" max="8" width="6.453125" style="1" customWidth="1"/>
    <col min="9" max="9" width="5.1796875" style="1" customWidth="1"/>
    <col min="10" max="10" width="11.1796875" style="1" customWidth="1"/>
    <col min="11" max="11" width="10.1796875" style="1" customWidth="1"/>
    <col min="12" max="12" width="1.453125" style="1" customWidth="1"/>
    <col min="13" max="13" width="5.1796875" style="1" customWidth="1"/>
    <col min="14" max="14" width="44.81640625" style="41" customWidth="1"/>
    <col min="15" max="18" width="4.54296875" style="1" customWidth="1"/>
    <col min="19" max="21" width="4.1796875" style="67" customWidth="1"/>
    <col min="22" max="22" width="3" style="67" customWidth="1"/>
    <col min="23" max="16384" width="11.453125" style="1"/>
  </cols>
  <sheetData>
    <row r="1" spans="1:22" ht="14.5" x14ac:dyDescent="0.35">
      <c r="A1" s="248" t="s">
        <v>48</v>
      </c>
      <c r="B1" s="248"/>
      <c r="C1" s="248"/>
      <c r="D1" s="248"/>
      <c r="E1" s="248"/>
      <c r="F1" s="248"/>
      <c r="G1" s="248"/>
      <c r="H1" s="248"/>
      <c r="I1" s="248"/>
      <c r="J1" s="248"/>
      <c r="K1" s="248"/>
      <c r="L1" s="4"/>
      <c r="M1" s="4"/>
      <c r="N1" s="95" t="str">
        <f>'15'!A1</f>
        <v xml:space="preserve">PILAR III: EL DIRECTORIO Y LA ALTA GERENCIA </v>
      </c>
      <c r="U1" s="67">
        <v>4</v>
      </c>
    </row>
    <row r="2" spans="1:22" hidden="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4.5" x14ac:dyDescent="0.35">
      <c r="A3" s="368" t="s">
        <v>679</v>
      </c>
      <c r="B3" s="368"/>
      <c r="C3" s="368"/>
      <c r="D3" s="368"/>
      <c r="E3" s="368"/>
      <c r="F3" s="368"/>
      <c r="G3" s="368"/>
      <c r="H3" s="368"/>
      <c r="I3" s="368"/>
      <c r="J3" s="368"/>
      <c r="K3" s="368"/>
      <c r="L3" s="4"/>
      <c r="M3"/>
      <c r="N3" s="94" t="s">
        <v>355</v>
      </c>
      <c r="U3" s="67">
        <f>SUM(V:V)</f>
        <v>4</v>
      </c>
    </row>
    <row r="4" spans="1:22" ht="14.5" x14ac:dyDescent="0.35">
      <c r="A4" s="223"/>
      <c r="B4" s="223"/>
      <c r="C4" s="223"/>
      <c r="D4" s="223"/>
      <c r="E4" s="224"/>
      <c r="F4" s="100" t="s">
        <v>1</v>
      </c>
      <c r="G4" s="100" t="s">
        <v>2</v>
      </c>
      <c r="H4" s="272" t="s">
        <v>3</v>
      </c>
      <c r="I4" s="340"/>
      <c r="J4" s="340"/>
      <c r="K4" s="273"/>
      <c r="L4" s="4"/>
      <c r="M4" s="54" t="s">
        <v>388</v>
      </c>
    </row>
    <row r="5" spans="1:22" ht="45.75" customHeight="1" x14ac:dyDescent="0.35">
      <c r="A5" s="230" t="s">
        <v>680</v>
      </c>
      <c r="B5" s="231"/>
      <c r="C5" s="231"/>
      <c r="D5" s="231"/>
      <c r="E5" s="232"/>
      <c r="F5" s="99" t="s">
        <v>15</v>
      </c>
      <c r="G5" s="99"/>
      <c r="H5" s="199"/>
      <c r="I5" s="200"/>
      <c r="J5" s="200"/>
      <c r="K5" s="201"/>
      <c r="L5" s="4"/>
      <c r="M5" s="55" t="str">
        <f>CONCATENATE("(",LEN(H5),")")</f>
        <v>(0)</v>
      </c>
      <c r="N5" s="53"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72</v>
      </c>
      <c r="V5" s="68">
        <f>IF( AND(F5="",G5=""),0,IF(AND(G5&lt;&gt;"",H5=""),0,1))</f>
        <v>1</v>
      </c>
    </row>
    <row r="6" spans="1:22" ht="58.5" customHeight="1" x14ac:dyDescent="0.35">
      <c r="A6" s="230" t="s">
        <v>681</v>
      </c>
      <c r="B6" s="231"/>
      <c r="C6" s="231"/>
      <c r="D6" s="231"/>
      <c r="E6" s="232"/>
      <c r="F6" s="99" t="s">
        <v>15</v>
      </c>
      <c r="G6" s="99"/>
      <c r="H6" s="199"/>
      <c r="I6" s="200"/>
      <c r="J6" s="200"/>
      <c r="K6" s="201"/>
      <c r="L6" s="4"/>
      <c r="M6" s="55" t="str">
        <f>CONCATENATE("(",LEN(H6),")")</f>
        <v>(0)</v>
      </c>
      <c r="N6" s="53"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67">
        <v>73</v>
      </c>
      <c r="V6" s="68">
        <f>IF( AND(F6="",G6=""),0,IF(AND(G6&lt;&gt;"",H6=""),0,1))</f>
        <v>1</v>
      </c>
    </row>
    <row r="7" spans="1:22" ht="39.65" customHeight="1" x14ac:dyDescent="0.35">
      <c r="A7" s="230" t="s">
        <v>512</v>
      </c>
      <c r="B7" s="231"/>
      <c r="C7" s="231"/>
      <c r="D7" s="231"/>
      <c r="E7" s="232"/>
      <c r="F7" s="99" t="s">
        <v>15</v>
      </c>
      <c r="G7" s="99"/>
      <c r="H7" s="199"/>
      <c r="I7" s="200"/>
      <c r="J7" s="200"/>
      <c r="K7" s="201"/>
      <c r="L7" s="4"/>
      <c r="M7" s="55" t="str">
        <f>CONCATENATE("(",LEN(H7),")")</f>
        <v>(0)</v>
      </c>
      <c r="N7" s="53"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67">
        <v>516</v>
      </c>
      <c r="V7" s="68">
        <f>IF( AND(F7="",G7=""),0,IF(AND(G7&lt;&gt;"",H7=""),0,1))</f>
        <v>1</v>
      </c>
    </row>
    <row r="8" spans="1:22" ht="57.75" customHeight="1" x14ac:dyDescent="0.35">
      <c r="A8" s="230" t="s">
        <v>682</v>
      </c>
      <c r="B8" s="231"/>
      <c r="C8" s="231"/>
      <c r="D8" s="231"/>
      <c r="E8" s="232"/>
      <c r="F8" s="99" t="s">
        <v>15</v>
      </c>
      <c r="G8" s="99"/>
      <c r="H8" s="199"/>
      <c r="I8" s="200"/>
      <c r="J8" s="200"/>
      <c r="K8" s="201"/>
      <c r="L8" s="4"/>
      <c r="M8" s="55" t="str">
        <f>CONCATENATE("(",LEN(H8),")")</f>
        <v>(0)</v>
      </c>
      <c r="N8" s="53" t="str">
        <f>IF(( AND(F8="x",G8="x") ),"(*) Marcar solo un valor: Si o No",IF(AND(G8="x",LEN(H8)=0),"(*) Completar la celda de explicación",
CONCATENATE("(Si/No) Marcar con 'X' solo uno de los campos. (Explicación) Longitud Máxima de ",Explicacion_LongMaximo," caracteres")))</f>
        <v>(Si/No) Marcar con 'X' solo uno de los campos. (Explicación) Longitud Máxima de 1000 caracteres</v>
      </c>
      <c r="S8" s="67">
        <v>74</v>
      </c>
      <c r="V8" s="68">
        <f>IF( AND(F8="",G8=""),0,IF(AND(G8&lt;&gt;"",H8=""),0,1))</f>
        <v>1</v>
      </c>
    </row>
    <row r="9" spans="1:22" ht="35" customHeight="1" x14ac:dyDescent="0.35">
      <c r="A9" s="373" t="s">
        <v>513</v>
      </c>
      <c r="B9" s="373"/>
      <c r="C9" s="373"/>
      <c r="D9" s="373"/>
      <c r="E9" s="373"/>
      <c r="F9" s="373"/>
      <c r="G9" s="373"/>
      <c r="H9" s="373"/>
      <c r="I9" s="373"/>
      <c r="J9" s="373"/>
      <c r="K9" s="373"/>
      <c r="L9" s="4"/>
      <c r="M9"/>
      <c r="N9" s="53"/>
      <c r="V9" s="68"/>
    </row>
    <row r="10" spans="1:22" ht="14" customHeight="1" x14ac:dyDescent="0.35">
      <c r="A10" s="117"/>
      <c r="B10" s="117"/>
      <c r="C10" s="117"/>
      <c r="D10" s="117"/>
      <c r="E10" s="117"/>
      <c r="F10" s="149" t="s">
        <v>1</v>
      </c>
      <c r="G10" s="149" t="s">
        <v>2</v>
      </c>
      <c r="L10" s="4"/>
      <c r="M10" s="55"/>
      <c r="N10" s="53"/>
      <c r="V10" s="68"/>
    </row>
    <row r="11" spans="1:22" ht="27" customHeight="1" x14ac:dyDescent="0.35">
      <c r="B11" s="274" t="s">
        <v>514</v>
      </c>
      <c r="C11" s="275"/>
      <c r="D11" s="275"/>
      <c r="E11" s="276"/>
      <c r="F11" s="162" t="s">
        <v>15</v>
      </c>
      <c r="G11" s="162"/>
      <c r="L11" s="4"/>
      <c r="M11" s="55"/>
      <c r="N11" s="41" t="str">
        <f>IF(( AND(F11="x",G11="x") ),"(*) Marcar solo un valor: Si o No","")</f>
        <v/>
      </c>
      <c r="S11" s="67">
        <v>518</v>
      </c>
      <c r="V11" s="68"/>
    </row>
    <row r="12" spans="1:22" ht="27" customHeight="1" x14ac:dyDescent="0.35">
      <c r="B12" s="274" t="s">
        <v>515</v>
      </c>
      <c r="C12" s="275"/>
      <c r="D12" s="275"/>
      <c r="E12" s="276"/>
      <c r="F12" s="162" t="s">
        <v>15</v>
      </c>
      <c r="G12" s="162"/>
      <c r="L12" s="4"/>
      <c r="M12" s="55"/>
      <c r="N12" s="41" t="str">
        <f>IF(( AND(F12="x",G12="x") ),"(*) Marcar solo un valor: Si o No","")</f>
        <v/>
      </c>
      <c r="S12" s="67">
        <v>519</v>
      </c>
      <c r="V12" s="68"/>
    </row>
    <row r="13" spans="1:22" ht="27" customHeight="1" x14ac:dyDescent="0.35">
      <c r="B13" s="274" t="s">
        <v>516</v>
      </c>
      <c r="C13" s="275"/>
      <c r="D13" s="275"/>
      <c r="E13" s="276"/>
      <c r="F13" s="162" t="s">
        <v>15</v>
      </c>
      <c r="G13" s="162"/>
      <c r="L13" s="4"/>
      <c r="M13" s="55"/>
      <c r="N13" s="41" t="str">
        <f>IF(( AND(F13="x",G13="x") ),"(*) Marcar solo un valor: Si o No","")</f>
        <v/>
      </c>
      <c r="S13" s="67">
        <v>520</v>
      </c>
      <c r="V13" s="68"/>
    </row>
    <row r="14" spans="1:22" ht="14.5" customHeight="1" x14ac:dyDescent="0.35">
      <c r="B14" s="274" t="s">
        <v>517</v>
      </c>
      <c r="C14" s="275"/>
      <c r="D14" s="275"/>
      <c r="E14" s="276"/>
      <c r="F14" s="162" t="s">
        <v>15</v>
      </c>
      <c r="G14" s="162"/>
      <c r="L14" s="4"/>
      <c r="M14" s="55"/>
      <c r="N14" s="41" t="str">
        <f>IF(( AND(F14="x",G14="x") ),"(*) Marcar solo un valor: Si o No","")</f>
        <v/>
      </c>
      <c r="S14" s="67">
        <v>521</v>
      </c>
      <c r="V14" s="68"/>
    </row>
    <row r="15" spans="1:22" ht="59.25" customHeight="1" x14ac:dyDescent="0.35">
      <c r="A15" s="241" t="s">
        <v>683</v>
      </c>
      <c r="B15" s="288"/>
      <c r="C15" s="288"/>
      <c r="D15" s="288"/>
      <c r="E15" s="288"/>
      <c r="F15" s="288"/>
      <c r="G15" s="288"/>
      <c r="H15" s="241"/>
      <c r="I15" s="241"/>
      <c r="J15" s="241"/>
      <c r="K15" s="241"/>
      <c r="L15" s="4"/>
      <c r="M15"/>
    </row>
    <row r="16" spans="1:22" ht="14" customHeight="1" x14ac:dyDescent="0.35">
      <c r="B16" s="31" t="s">
        <v>135</v>
      </c>
      <c r="C16" s="27"/>
      <c r="D16" s="99"/>
      <c r="E16" s="27"/>
      <c r="F16" s="31" t="s">
        <v>2</v>
      </c>
      <c r="H16" s="99"/>
      <c r="K16" s="4"/>
      <c r="L16" s="4"/>
      <c r="M16" s="4"/>
      <c r="N16" s="41" t="str">
        <f>IF(( AND($D$16="x",$H$16="x") ),"(*) Marcar solo un valor: Si o No","")</f>
        <v/>
      </c>
      <c r="S16" s="67">
        <v>195</v>
      </c>
    </row>
    <row r="17" spans="1:23" ht="51" customHeight="1" x14ac:dyDescent="0.35">
      <c r="B17" s="241" t="s">
        <v>684</v>
      </c>
      <c r="C17" s="241"/>
      <c r="D17" s="241"/>
      <c r="E17" s="241"/>
      <c r="F17" s="241"/>
      <c r="G17" s="241"/>
      <c r="H17" s="241"/>
      <c r="I17" s="241"/>
      <c r="J17" s="241"/>
      <c r="K17" s="241"/>
      <c r="L17" s="4"/>
      <c r="M17"/>
    </row>
    <row r="18" spans="1:23" ht="14.5" x14ac:dyDescent="0.35">
      <c r="B18" s="31" t="s">
        <v>135</v>
      </c>
      <c r="C18" s="27"/>
      <c r="D18" s="99"/>
      <c r="E18" s="27"/>
      <c r="F18" s="31" t="s">
        <v>2</v>
      </c>
      <c r="H18" s="99"/>
      <c r="I18" s="27"/>
      <c r="J18" s="27"/>
      <c r="K18" s="4"/>
      <c r="L18" s="4"/>
      <c r="M18" s="4"/>
      <c r="N18" s="41" t="str">
        <f>IF(( AND($D$18="x",$H$18="x") ),"(*) Marcar solo un valor: Si o No","")</f>
        <v/>
      </c>
      <c r="S18" s="67">
        <v>346</v>
      </c>
    </row>
    <row r="19" spans="1:23" ht="37.5" customHeight="1" x14ac:dyDescent="0.35">
      <c r="B19" s="350" t="s">
        <v>187</v>
      </c>
      <c r="C19" s="350"/>
      <c r="D19" s="350"/>
      <c r="E19" s="350"/>
      <c r="F19" s="350"/>
      <c r="G19" s="350"/>
      <c r="H19" s="350"/>
      <c r="I19" s="350"/>
      <c r="J19" s="350"/>
      <c r="K19" s="350"/>
      <c r="L19" s="4"/>
      <c r="M19" s="4"/>
      <c r="R19"/>
    </row>
    <row r="20" spans="1:23" ht="45.75" customHeight="1" x14ac:dyDescent="0.35">
      <c r="A20" s="241" t="s">
        <v>685</v>
      </c>
      <c r="B20" s="241"/>
      <c r="C20" s="241"/>
      <c r="D20" s="241"/>
      <c r="E20" s="241"/>
      <c r="F20" s="241"/>
      <c r="G20" s="241"/>
      <c r="H20" s="241"/>
      <c r="I20" s="241"/>
      <c r="J20" s="241"/>
      <c r="K20" s="241"/>
      <c r="L20" s="4"/>
      <c r="M20"/>
    </row>
    <row r="21" spans="1:23" ht="14.5" x14ac:dyDescent="0.35">
      <c r="A21" s="27"/>
      <c r="B21" s="31" t="s">
        <v>135</v>
      </c>
      <c r="C21" s="27"/>
      <c r="D21" s="99"/>
      <c r="E21" s="27"/>
      <c r="F21" s="31" t="s">
        <v>2</v>
      </c>
      <c r="H21" s="99"/>
      <c r="K21" s="4"/>
      <c r="L21" s="4"/>
      <c r="M21" s="4"/>
      <c r="N21" s="41" t="str">
        <f>IF(( AND($D$21="x",$H$21="x") ),"(*) Marcar solo un valor: Si o No","")</f>
        <v/>
      </c>
      <c r="S21" s="67">
        <v>196</v>
      </c>
    </row>
    <row r="22" spans="1:23" ht="46.25" customHeight="1" x14ac:dyDescent="0.35">
      <c r="A22" s="241" t="s">
        <v>518</v>
      </c>
      <c r="B22" s="241"/>
      <c r="C22" s="241"/>
      <c r="D22" s="241"/>
      <c r="E22" s="241"/>
      <c r="F22" s="241"/>
      <c r="G22" s="241"/>
      <c r="H22" s="241"/>
      <c r="I22" s="241"/>
      <c r="J22" s="241"/>
      <c r="K22" s="241"/>
      <c r="L22" s="4"/>
      <c r="M22"/>
    </row>
    <row r="23" spans="1:23" ht="14.5" x14ac:dyDescent="0.35">
      <c r="A23" s="124"/>
      <c r="B23" s="150" t="s">
        <v>135</v>
      </c>
      <c r="C23" s="124"/>
      <c r="D23" s="162" t="s">
        <v>15</v>
      </c>
      <c r="E23" s="124"/>
      <c r="F23" s="150" t="s">
        <v>2</v>
      </c>
      <c r="G23" s="118"/>
      <c r="H23" s="162"/>
      <c r="I23" s="118"/>
      <c r="J23" s="118"/>
      <c r="K23" s="125"/>
      <c r="L23" s="4"/>
      <c r="M23" s="4"/>
      <c r="N23" s="41" t="str">
        <f>IF(( AND($D$23="x",$H$23="x") ),"(*) Marcar solo un valor: Si o No","")</f>
        <v/>
      </c>
      <c r="S23" s="67">
        <v>525</v>
      </c>
    </row>
    <row r="24" spans="1:23" ht="42.75" customHeight="1" x14ac:dyDescent="0.35">
      <c r="A24" s="241" t="s">
        <v>686</v>
      </c>
      <c r="B24" s="241"/>
      <c r="C24" s="241"/>
      <c r="D24" s="241"/>
      <c r="E24" s="241"/>
      <c r="F24" s="241"/>
      <c r="G24" s="241"/>
      <c r="H24" s="241"/>
      <c r="I24" s="241"/>
      <c r="J24" s="241"/>
      <c r="K24" s="241"/>
      <c r="L24" s="4"/>
      <c r="M24"/>
    </row>
    <row r="25" spans="1:23" ht="9.75" customHeight="1" x14ac:dyDescent="0.35">
      <c r="A25" s="294"/>
      <c r="B25" s="294"/>
      <c r="C25" s="294"/>
      <c r="D25" s="294"/>
      <c r="E25" s="294"/>
      <c r="F25" s="294"/>
      <c r="G25" s="294"/>
      <c r="H25" s="294"/>
      <c r="I25" s="294"/>
      <c r="J25" s="294"/>
      <c r="K25" s="294"/>
      <c r="L25" s="4"/>
      <c r="M25" s="4"/>
    </row>
    <row r="26" spans="1:23" ht="25" x14ac:dyDescent="0.25">
      <c r="A26" s="284" t="s">
        <v>188</v>
      </c>
      <c r="B26" s="284"/>
      <c r="C26" s="284"/>
      <c r="D26" s="369" t="s">
        <v>358</v>
      </c>
      <c r="E26" s="370"/>
      <c r="F26" s="284" t="s">
        <v>189</v>
      </c>
      <c r="G26" s="284"/>
      <c r="H26" s="284"/>
      <c r="I26" s="284"/>
      <c r="J26" s="34" t="s">
        <v>357</v>
      </c>
      <c r="L26" s="29"/>
      <c r="M26" s="29"/>
    </row>
    <row r="27" spans="1:23" ht="24" customHeight="1" x14ac:dyDescent="0.25">
      <c r="A27" s="265" t="s">
        <v>176</v>
      </c>
      <c r="B27" s="266"/>
      <c r="C27" s="267"/>
      <c r="D27" s="371">
        <v>2.7000000000000001E-3</v>
      </c>
      <c r="E27" s="372"/>
      <c r="F27" s="286" t="s">
        <v>190</v>
      </c>
      <c r="G27" s="286"/>
      <c r="H27" s="286"/>
      <c r="I27" s="286"/>
      <c r="J27" s="75"/>
      <c r="L27" s="30"/>
      <c r="M27" s="30"/>
      <c r="S27" s="67">
        <v>526</v>
      </c>
      <c r="T27" s="67">
        <v>527</v>
      </c>
    </row>
    <row r="28" spans="1:23" x14ac:dyDescent="0.25">
      <c r="A28" s="265" t="s">
        <v>177</v>
      </c>
      <c r="B28" s="266"/>
      <c r="C28" s="267"/>
      <c r="D28" s="371">
        <v>1.5E-3</v>
      </c>
      <c r="E28" s="372"/>
      <c r="F28" s="286" t="s">
        <v>191</v>
      </c>
      <c r="G28" s="286"/>
      <c r="H28" s="286"/>
      <c r="I28" s="286"/>
      <c r="J28" s="75"/>
      <c r="S28" s="67">
        <v>528</v>
      </c>
      <c r="T28" s="67">
        <v>529</v>
      </c>
    </row>
    <row r="29" spans="1:23" x14ac:dyDescent="0.25">
      <c r="A29" s="375"/>
      <c r="B29" s="375"/>
      <c r="C29" s="375"/>
      <c r="D29" s="375"/>
      <c r="E29" s="376"/>
      <c r="F29" s="286" t="s">
        <v>192</v>
      </c>
      <c r="G29" s="286"/>
      <c r="H29" s="286"/>
      <c r="I29" s="286"/>
      <c r="J29" s="75"/>
      <c r="S29" s="67">
        <v>530</v>
      </c>
      <c r="W29" s="129"/>
    </row>
    <row r="30" spans="1:23" ht="24" customHeight="1" x14ac:dyDescent="0.25">
      <c r="A30" s="268"/>
      <c r="B30" s="268"/>
      <c r="C30" s="268"/>
      <c r="D30" s="268"/>
      <c r="E30" s="374"/>
      <c r="F30" s="286" t="s">
        <v>193</v>
      </c>
      <c r="G30" s="286"/>
      <c r="H30" s="286"/>
      <c r="I30" s="286"/>
      <c r="J30" s="199"/>
      <c r="K30" s="201"/>
      <c r="S30" s="67">
        <v>531</v>
      </c>
      <c r="W30" s="129"/>
    </row>
    <row r="31" spans="1:23" ht="33" customHeight="1" x14ac:dyDescent="0.35">
      <c r="A31" s="241" t="s">
        <v>519</v>
      </c>
      <c r="B31" s="241"/>
      <c r="C31" s="241"/>
      <c r="D31" s="241"/>
      <c r="E31" s="241"/>
      <c r="F31" s="241"/>
      <c r="G31" s="241"/>
      <c r="H31" s="241"/>
      <c r="I31" s="241"/>
      <c r="J31" s="241"/>
      <c r="K31" s="241"/>
      <c r="M31"/>
    </row>
    <row r="32" spans="1:23" ht="13" x14ac:dyDescent="0.25">
      <c r="A32" s="118"/>
      <c r="B32" s="377" t="s">
        <v>521</v>
      </c>
      <c r="C32" s="274" t="s">
        <v>520</v>
      </c>
      <c r="D32" s="275"/>
      <c r="E32" s="276"/>
      <c r="F32" s="311" t="s">
        <v>15</v>
      </c>
      <c r="G32" s="312"/>
      <c r="H32" s="118"/>
      <c r="I32" s="118"/>
      <c r="J32" s="118"/>
      <c r="K32" s="118"/>
      <c r="N32" s="41" t="str">
        <f>IF(SUM(IF(F32="x",1,0),IF(F33="x",1,0),IF(F34="x",1,0)) &gt; 1,"(*) Marcar solo un valor","")</f>
        <v/>
      </c>
      <c r="S32" s="67">
        <v>532</v>
      </c>
    </row>
    <row r="33" spans="1:19" ht="13" x14ac:dyDescent="0.25">
      <c r="A33" s="118"/>
      <c r="B33" s="378"/>
      <c r="C33" s="274" t="s">
        <v>270</v>
      </c>
      <c r="D33" s="275"/>
      <c r="E33" s="276"/>
      <c r="F33" s="311"/>
      <c r="G33" s="312"/>
      <c r="H33" s="118"/>
      <c r="I33" s="118"/>
      <c r="J33" s="118"/>
      <c r="K33" s="118"/>
      <c r="S33" s="67">
        <v>533</v>
      </c>
    </row>
    <row r="34" spans="1:19" ht="13" x14ac:dyDescent="0.25">
      <c r="A34" s="118"/>
      <c r="B34" s="379"/>
      <c r="C34" s="274" t="s">
        <v>522</v>
      </c>
      <c r="D34" s="275"/>
      <c r="E34" s="276"/>
      <c r="F34" s="311"/>
      <c r="G34" s="312"/>
      <c r="H34" s="118"/>
      <c r="I34" s="118"/>
      <c r="J34" s="118"/>
      <c r="K34" s="118"/>
      <c r="S34" s="67">
        <v>534</v>
      </c>
    </row>
    <row r="35" spans="1:19" ht="41" customHeight="1" x14ac:dyDescent="0.35">
      <c r="A35" s="241" t="s">
        <v>523</v>
      </c>
      <c r="B35" s="241"/>
      <c r="C35" s="241"/>
      <c r="D35" s="241"/>
      <c r="E35" s="241"/>
      <c r="F35" s="241"/>
      <c r="G35" s="241"/>
      <c r="H35" s="241"/>
      <c r="I35" s="241"/>
      <c r="J35" s="241"/>
      <c r="K35" s="241"/>
      <c r="M35"/>
    </row>
    <row r="36" spans="1:19" ht="13" x14ac:dyDescent="0.25">
      <c r="B36" s="377" t="s">
        <v>524</v>
      </c>
      <c r="C36" s="380" t="s">
        <v>526</v>
      </c>
      <c r="D36" s="380"/>
      <c r="E36" s="380"/>
      <c r="F36" s="311" t="s">
        <v>15</v>
      </c>
      <c r="G36" s="312"/>
      <c r="S36" s="67">
        <v>535</v>
      </c>
    </row>
    <row r="37" spans="1:19" ht="13.25" customHeight="1" x14ac:dyDescent="0.25">
      <c r="B37" s="378"/>
      <c r="C37" s="380" t="s">
        <v>527</v>
      </c>
      <c r="D37" s="380"/>
      <c r="E37" s="380"/>
      <c r="F37" s="311" t="s">
        <v>15</v>
      </c>
      <c r="G37" s="312"/>
      <c r="S37" s="67">
        <v>536</v>
      </c>
    </row>
    <row r="38" spans="1:19" ht="13.25" customHeight="1" x14ac:dyDescent="0.25">
      <c r="B38" s="378"/>
      <c r="C38" s="380" t="s">
        <v>528</v>
      </c>
      <c r="D38" s="380"/>
      <c r="E38" s="380"/>
      <c r="F38" s="311"/>
      <c r="G38" s="312"/>
      <c r="S38" s="67">
        <v>537</v>
      </c>
    </row>
    <row r="39" spans="1:19" ht="13.25" customHeight="1" x14ac:dyDescent="0.25">
      <c r="B39" s="378"/>
      <c r="C39" s="380" t="s">
        <v>529</v>
      </c>
      <c r="D39" s="380"/>
      <c r="E39" s="380"/>
      <c r="F39" s="311" t="s">
        <v>15</v>
      </c>
      <c r="G39" s="312"/>
      <c r="S39" s="67">
        <v>538</v>
      </c>
    </row>
    <row r="40" spans="1:19" ht="13.25" customHeight="1" x14ac:dyDescent="0.25">
      <c r="B40" s="379"/>
      <c r="C40" s="380" t="s">
        <v>530</v>
      </c>
      <c r="D40" s="380"/>
      <c r="E40" s="380"/>
      <c r="F40" s="199"/>
      <c r="G40" s="201"/>
      <c r="S40" s="67">
        <v>539</v>
      </c>
    </row>
    <row r="41" spans="1:19" ht="9" customHeight="1" x14ac:dyDescent="0.25"/>
    <row r="42" spans="1:19" ht="27" customHeight="1" x14ac:dyDescent="0.25">
      <c r="B42" s="381" t="s">
        <v>525</v>
      </c>
      <c r="C42" s="384" t="s">
        <v>531</v>
      </c>
      <c r="D42" s="384"/>
      <c r="E42" s="384"/>
      <c r="F42" s="311"/>
      <c r="G42" s="312"/>
      <c r="S42" s="67">
        <v>540</v>
      </c>
    </row>
    <row r="43" spans="1:19" ht="27" customHeight="1" x14ac:dyDescent="0.25">
      <c r="B43" s="382"/>
      <c r="C43" s="384" t="s">
        <v>532</v>
      </c>
      <c r="D43" s="384"/>
      <c r="E43" s="384"/>
      <c r="F43" s="311"/>
      <c r="G43" s="312"/>
      <c r="S43" s="67">
        <v>541</v>
      </c>
    </row>
    <row r="44" spans="1:19" x14ac:dyDescent="0.25">
      <c r="B44" s="383"/>
      <c r="C44" s="384" t="s">
        <v>530</v>
      </c>
      <c r="D44" s="384"/>
      <c r="E44" s="384"/>
      <c r="F44" s="199"/>
      <c r="G44" s="201"/>
      <c r="S44" s="67">
        <v>542</v>
      </c>
    </row>
  </sheetData>
  <sheetProtection algorithmName="SHA-512" hashValue="ar8Ky1aLbKIXboE/Rq33qNRClvGsJqs8YOmZPcb/Cee9JN8/UHUqqc61v1WWtoWXOA2ULk2qXQvpPtoH77rFFA==" saltValue="6ze/4qeeP84sg2aIbPHaMQ==" spinCount="100000" sheet="1" objects="1" scenarios="1" formatRows="0"/>
  <mergeCells count="65">
    <mergeCell ref="B42:B44"/>
    <mergeCell ref="C42:E42"/>
    <mergeCell ref="F42:G42"/>
    <mergeCell ref="C43:E43"/>
    <mergeCell ref="F43:G43"/>
    <mergeCell ref="C44:E44"/>
    <mergeCell ref="F44:G44"/>
    <mergeCell ref="A35:K35"/>
    <mergeCell ref="C36:E36"/>
    <mergeCell ref="F36:G36"/>
    <mergeCell ref="C37:E37"/>
    <mergeCell ref="F37:G37"/>
    <mergeCell ref="B36:B40"/>
    <mergeCell ref="C39:E39"/>
    <mergeCell ref="F39:G39"/>
    <mergeCell ref="C40:E40"/>
    <mergeCell ref="F40:G40"/>
    <mergeCell ref="C38:E38"/>
    <mergeCell ref="F38:G38"/>
    <mergeCell ref="A31:K31"/>
    <mergeCell ref="C32:E32"/>
    <mergeCell ref="F32:G32"/>
    <mergeCell ref="C33:E33"/>
    <mergeCell ref="F33:G33"/>
    <mergeCell ref="B32:B34"/>
    <mergeCell ref="C34:E34"/>
    <mergeCell ref="F34:G34"/>
    <mergeCell ref="A30:E30"/>
    <mergeCell ref="A1:K1"/>
    <mergeCell ref="A3:K3"/>
    <mergeCell ref="A4:E4"/>
    <mergeCell ref="A25:K25"/>
    <mergeCell ref="A29:E29"/>
    <mergeCell ref="A15:K15"/>
    <mergeCell ref="A20:K20"/>
    <mergeCell ref="A24:K24"/>
    <mergeCell ref="H4:K4"/>
    <mergeCell ref="H5:K5"/>
    <mergeCell ref="H6:K6"/>
    <mergeCell ref="H8:K8"/>
    <mergeCell ref="A5:E5"/>
    <mergeCell ref="B11:E11"/>
    <mergeCell ref="B12:E12"/>
    <mergeCell ref="A6:E6"/>
    <mergeCell ref="A8:E8"/>
    <mergeCell ref="B17:K17"/>
    <mergeCell ref="B19:K19"/>
    <mergeCell ref="A27:C27"/>
    <mergeCell ref="A22:K22"/>
    <mergeCell ref="H7:K7"/>
    <mergeCell ref="A9:K9"/>
    <mergeCell ref="B13:E13"/>
    <mergeCell ref="B14:E14"/>
    <mergeCell ref="A7:E7"/>
    <mergeCell ref="A28:C28"/>
    <mergeCell ref="D26:E26"/>
    <mergeCell ref="D27:E27"/>
    <mergeCell ref="D28:E28"/>
    <mergeCell ref="A26:C26"/>
    <mergeCell ref="F30:I30"/>
    <mergeCell ref="J30:K30"/>
    <mergeCell ref="F26:I26"/>
    <mergeCell ref="F27:I27"/>
    <mergeCell ref="F28:I28"/>
    <mergeCell ref="F29:I29"/>
  </mergeCells>
  <dataValidations count="4">
    <dataValidation type="textLength" allowBlank="1" showErrorMessage="1" error="Cantidad de caracteres NO valido." sqref="H5:K8" xr:uid="{00000000-0002-0000-1200-000000000000}">
      <formula1>Explicacion_LongMinimo</formula1>
      <formula2>Explicacion_LongMaximo</formula2>
    </dataValidation>
    <dataValidation type="custom" allowBlank="1" showDropDown="1" showInputMessage="1" showErrorMessage="1" error="Valor NO Válido." prompt="Ingrese &quot;X&quot;" sqref="D21 D16 H16 H18 D18 F11:G14 F5:G8 H21 D23 H23" xr:uid="{00000000-0002-0000-1200-000001000000}">
      <formula1>COUNTIF(Respuesta_SINO,TRIM(CELL("contents")))=1</formula1>
    </dataValidation>
    <dataValidation type="decimal" allowBlank="1" showInputMessage="1" showErrorMessage="1" error="Valor NO Válido" prompt="Ingrese Número" sqref="D27:E28 J27:J29" xr:uid="{00000000-0002-0000-1200-000002000000}">
      <formula1>Decimal2_Minimo</formula1>
      <formula2>Decimal2_Maximo</formula2>
    </dataValidation>
    <dataValidation type="custom" allowBlank="1" showDropDown="1" showInputMessage="1" showErrorMessage="1" error="Valor NO Valido." prompt="Ingrese &quot;X&quot;" sqref="F32:G34 F36:G39 F42:G43" xr:uid="{00000000-0002-0000-1200-000003000000}">
      <formula1>COUNTIF(Respuesta_SINO,TRIM(CELL("contents")))=1</formula1>
    </dataValidation>
  </dataValidations>
  <hyperlinks>
    <hyperlink ref="N3" location="Principal!A1" display="Volver al Indice" xr:uid="{00000000-0004-0000-1200-000000000000}"/>
  </hyperlinks>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5"/>
  <dimension ref="A1:O40"/>
  <sheetViews>
    <sheetView topLeftCell="A9" workbookViewId="0">
      <selection activeCell="P1" sqref="P1"/>
    </sheetView>
  </sheetViews>
  <sheetFormatPr baseColWidth="10" defaultRowHeight="14.5" x14ac:dyDescent="0.35"/>
  <sheetData>
    <row r="1" spans="1:15" x14ac:dyDescent="0.35">
      <c r="A1" s="4"/>
      <c r="B1" s="4"/>
      <c r="C1" s="4"/>
      <c r="D1" s="4"/>
      <c r="E1" s="4"/>
      <c r="F1" s="4"/>
      <c r="G1" s="4"/>
      <c r="H1" s="4"/>
      <c r="I1" s="4"/>
      <c r="J1" s="4"/>
      <c r="K1" s="4"/>
      <c r="L1" s="4"/>
      <c r="M1" s="4"/>
      <c r="N1" s="4"/>
      <c r="O1" s="4"/>
    </row>
    <row r="2" spans="1:15" x14ac:dyDescent="0.35">
      <c r="A2" s="4"/>
      <c r="B2" s="4"/>
      <c r="C2" s="4"/>
      <c r="D2" s="4"/>
      <c r="E2" s="4"/>
      <c r="F2" s="4"/>
      <c r="G2" s="4"/>
      <c r="H2" s="4"/>
      <c r="I2" s="4"/>
      <c r="J2" s="4"/>
      <c r="K2" s="4"/>
      <c r="L2" s="4"/>
      <c r="M2" s="4"/>
      <c r="N2" s="4"/>
      <c r="O2" s="4"/>
    </row>
    <row r="3" spans="1:15" x14ac:dyDescent="0.35">
      <c r="A3" s="4"/>
      <c r="B3" s="4"/>
      <c r="C3" s="4"/>
      <c r="D3" s="4"/>
      <c r="E3" s="4"/>
      <c r="F3" s="4"/>
      <c r="G3" s="4"/>
      <c r="H3" s="4"/>
      <c r="I3" s="4"/>
      <c r="J3" s="4"/>
      <c r="K3" s="4"/>
      <c r="L3" s="4"/>
      <c r="M3" s="4"/>
      <c r="N3" s="4"/>
      <c r="O3" s="4"/>
    </row>
    <row r="4" spans="1:15" x14ac:dyDescent="0.35">
      <c r="A4" s="104" t="s">
        <v>436</v>
      </c>
      <c r="B4" s="4"/>
      <c r="C4" s="4"/>
      <c r="D4" s="4"/>
      <c r="E4" s="4"/>
      <c r="F4" s="4"/>
      <c r="G4" s="4"/>
      <c r="H4" s="4"/>
      <c r="I4" s="4"/>
      <c r="J4" s="4"/>
      <c r="K4" s="4"/>
      <c r="L4" s="4"/>
      <c r="M4" s="4"/>
      <c r="N4" s="4"/>
      <c r="O4" s="4"/>
    </row>
    <row r="5" spans="1:15" x14ac:dyDescent="0.35">
      <c r="A5" s="4"/>
      <c r="B5" s="4"/>
      <c r="C5" s="4"/>
      <c r="D5" s="4"/>
      <c r="E5" s="4"/>
      <c r="F5" s="4"/>
      <c r="G5" s="4"/>
      <c r="H5" s="4"/>
      <c r="I5" s="4"/>
      <c r="J5" s="4"/>
      <c r="K5" s="4"/>
      <c r="L5" s="4"/>
      <c r="M5" s="4"/>
      <c r="N5" s="4"/>
      <c r="O5" s="4"/>
    </row>
    <row r="6" spans="1:15" x14ac:dyDescent="0.35">
      <c r="A6" s="4"/>
      <c r="B6" s="4"/>
      <c r="C6" s="4"/>
      <c r="D6" s="4"/>
      <c r="E6" s="4"/>
      <c r="F6" s="4"/>
      <c r="G6" s="4"/>
      <c r="H6" s="4"/>
      <c r="I6" s="4"/>
      <c r="J6" s="4"/>
      <c r="K6" s="4"/>
      <c r="L6" s="4"/>
      <c r="M6" s="4"/>
      <c r="N6" s="4"/>
      <c r="O6" s="4"/>
    </row>
    <row r="7" spans="1:15" x14ac:dyDescent="0.35">
      <c r="A7" s="4"/>
      <c r="B7" s="4"/>
      <c r="C7" s="4"/>
      <c r="D7" s="4"/>
      <c r="E7" s="4"/>
      <c r="F7" s="4"/>
      <c r="G7" s="4"/>
      <c r="H7" s="4"/>
      <c r="I7" s="4"/>
      <c r="J7" s="4"/>
      <c r="K7" s="4"/>
      <c r="L7" s="4"/>
      <c r="M7" s="4"/>
      <c r="N7" s="4"/>
      <c r="O7" s="4"/>
    </row>
    <row r="8" spans="1:15" x14ac:dyDescent="0.35">
      <c r="A8" s="4"/>
      <c r="B8" s="4"/>
      <c r="C8" s="4"/>
      <c r="D8" s="4"/>
      <c r="E8" s="4"/>
      <c r="F8" s="4"/>
      <c r="G8" s="4"/>
      <c r="H8" s="4"/>
      <c r="I8" s="4"/>
      <c r="J8" s="4"/>
      <c r="K8" s="4"/>
      <c r="L8" s="4"/>
      <c r="M8" s="4"/>
      <c r="N8" s="4"/>
      <c r="O8" s="4"/>
    </row>
    <row r="9" spans="1:15" x14ac:dyDescent="0.35">
      <c r="A9" s="4"/>
      <c r="B9" s="4"/>
      <c r="C9" s="4"/>
      <c r="D9" s="4"/>
      <c r="E9" s="4"/>
      <c r="F9" s="4"/>
      <c r="G9" s="4"/>
      <c r="H9" s="4"/>
      <c r="I9" s="4"/>
      <c r="J9" s="4"/>
      <c r="K9" s="4"/>
      <c r="L9" s="4"/>
      <c r="M9" s="4"/>
      <c r="N9" s="4"/>
      <c r="O9" s="4"/>
    </row>
    <row r="10" spans="1:15" x14ac:dyDescent="0.35">
      <c r="A10" s="4"/>
      <c r="B10" s="4"/>
      <c r="C10" s="4"/>
      <c r="D10" s="4"/>
      <c r="E10" s="4"/>
      <c r="F10" s="4"/>
      <c r="G10" s="4"/>
      <c r="H10" s="4"/>
      <c r="I10" s="4"/>
      <c r="J10" s="4"/>
      <c r="K10" s="4"/>
      <c r="L10" s="4"/>
      <c r="M10" s="4"/>
      <c r="N10" s="4"/>
      <c r="O10" s="4"/>
    </row>
    <row r="11" spans="1:15" x14ac:dyDescent="0.35">
      <c r="A11" s="4"/>
      <c r="B11" s="4"/>
      <c r="C11" s="4"/>
      <c r="D11" s="4"/>
      <c r="E11" s="4"/>
      <c r="F11" s="4"/>
      <c r="G11" s="4"/>
      <c r="H11" s="4"/>
      <c r="I11" s="4"/>
      <c r="J11" s="4"/>
      <c r="K11" s="4"/>
      <c r="L11" s="4"/>
      <c r="M11" s="4"/>
      <c r="N11" s="4"/>
      <c r="O11" s="4"/>
    </row>
    <row r="12" spans="1:15" x14ac:dyDescent="0.35">
      <c r="A12" s="4"/>
      <c r="B12" s="4"/>
      <c r="C12" s="4"/>
      <c r="D12" s="4"/>
      <c r="E12" s="4"/>
      <c r="F12" s="4"/>
      <c r="G12" s="4"/>
      <c r="H12" s="4"/>
      <c r="I12" s="4"/>
      <c r="J12" s="4"/>
      <c r="K12" s="4"/>
      <c r="L12" s="4"/>
      <c r="M12" s="4"/>
      <c r="N12" s="4"/>
      <c r="O12" s="4"/>
    </row>
    <row r="13" spans="1:15" x14ac:dyDescent="0.35">
      <c r="A13" s="4"/>
      <c r="B13" s="4"/>
      <c r="C13" s="4"/>
      <c r="D13" s="4"/>
      <c r="E13" s="4"/>
      <c r="F13" s="4"/>
      <c r="G13" s="4"/>
      <c r="H13" s="4"/>
      <c r="I13" s="4"/>
      <c r="J13" s="4"/>
      <c r="K13" s="4"/>
      <c r="L13" s="4"/>
      <c r="M13" s="4"/>
      <c r="N13" s="4"/>
      <c r="O13" s="4"/>
    </row>
    <row r="14" spans="1:15" x14ac:dyDescent="0.35">
      <c r="A14" s="4"/>
      <c r="B14" s="4"/>
      <c r="C14" s="4"/>
      <c r="D14" s="4"/>
      <c r="E14" s="4"/>
      <c r="F14" s="4"/>
      <c r="G14" s="4"/>
      <c r="H14" s="4"/>
      <c r="I14" s="4"/>
      <c r="J14" s="4"/>
      <c r="K14" s="4"/>
      <c r="L14" s="4"/>
      <c r="M14" s="4"/>
      <c r="N14" s="4"/>
      <c r="O14" s="4"/>
    </row>
    <row r="15" spans="1:15" x14ac:dyDescent="0.35">
      <c r="A15" s="4"/>
      <c r="B15" s="4"/>
      <c r="C15" s="4"/>
      <c r="D15" s="4"/>
      <c r="E15" s="4"/>
      <c r="F15" s="4"/>
      <c r="G15" s="4"/>
      <c r="H15" s="4"/>
      <c r="I15" s="4"/>
      <c r="J15" s="4"/>
      <c r="K15" s="4"/>
      <c r="L15" s="4"/>
      <c r="M15" s="4"/>
      <c r="N15" s="4"/>
      <c r="O15" s="4"/>
    </row>
    <row r="16" spans="1:15" x14ac:dyDescent="0.35">
      <c r="A16" s="4"/>
      <c r="B16" s="4"/>
      <c r="C16" s="4"/>
      <c r="D16" s="4"/>
      <c r="E16" s="4"/>
      <c r="F16" s="4"/>
      <c r="G16" s="4"/>
      <c r="H16" s="4"/>
      <c r="I16" s="4"/>
      <c r="J16" s="4"/>
      <c r="K16" s="4"/>
      <c r="L16" s="4"/>
      <c r="M16" s="4"/>
      <c r="N16" s="4"/>
      <c r="O16" s="4"/>
    </row>
    <row r="17" spans="1:15" x14ac:dyDescent="0.35">
      <c r="A17" s="4"/>
      <c r="B17" s="4"/>
      <c r="C17" s="4"/>
      <c r="D17" s="4"/>
      <c r="E17" s="4"/>
      <c r="F17" s="4"/>
      <c r="G17" s="4"/>
      <c r="H17" s="4"/>
      <c r="I17" s="4"/>
      <c r="J17" s="4"/>
      <c r="K17" s="4"/>
      <c r="L17" s="4"/>
      <c r="M17" s="4"/>
      <c r="N17" s="4"/>
      <c r="O17" s="4"/>
    </row>
    <row r="18" spans="1:15" x14ac:dyDescent="0.35">
      <c r="A18" s="4"/>
      <c r="B18" s="4"/>
      <c r="C18" s="4"/>
      <c r="D18" s="4"/>
      <c r="E18" s="4"/>
      <c r="F18" s="4"/>
      <c r="G18" s="4"/>
      <c r="H18" s="4"/>
      <c r="I18" s="4"/>
      <c r="J18" s="4"/>
      <c r="K18" s="4"/>
      <c r="L18" s="4"/>
      <c r="M18" s="4"/>
      <c r="N18" s="4"/>
      <c r="O18" s="4"/>
    </row>
    <row r="19" spans="1:15" x14ac:dyDescent="0.35">
      <c r="A19" s="4"/>
      <c r="B19" s="4"/>
      <c r="C19" s="4"/>
      <c r="D19" s="4"/>
      <c r="E19" s="4"/>
      <c r="F19" s="4"/>
      <c r="G19" s="4"/>
      <c r="H19" s="4"/>
      <c r="I19" s="4"/>
      <c r="J19" s="4"/>
      <c r="K19" s="4"/>
      <c r="L19" s="4"/>
      <c r="M19" s="4"/>
      <c r="N19" s="4"/>
      <c r="O19" s="4"/>
    </row>
    <row r="20" spans="1:15" x14ac:dyDescent="0.35">
      <c r="A20" s="4"/>
      <c r="B20" s="4"/>
      <c r="C20" s="4"/>
      <c r="D20" s="4"/>
      <c r="E20" s="4"/>
      <c r="F20" s="4"/>
      <c r="G20" s="4"/>
      <c r="H20" s="4"/>
      <c r="I20" s="4"/>
      <c r="J20" s="4"/>
      <c r="K20" s="4"/>
      <c r="L20" s="4"/>
      <c r="M20" s="4"/>
      <c r="N20" s="4"/>
      <c r="O20" s="4"/>
    </row>
    <row r="21" spans="1:15" x14ac:dyDescent="0.35">
      <c r="A21" s="4"/>
      <c r="B21" s="4"/>
      <c r="C21" s="4"/>
      <c r="D21" s="4"/>
      <c r="E21" s="4"/>
      <c r="F21" s="4"/>
      <c r="G21" s="4"/>
      <c r="H21" s="4"/>
      <c r="I21" s="4"/>
      <c r="J21" s="4"/>
      <c r="K21" s="4"/>
      <c r="L21" s="4"/>
      <c r="M21" s="4"/>
      <c r="N21" s="4"/>
      <c r="O21" s="4"/>
    </row>
    <row r="22" spans="1:15" x14ac:dyDescent="0.35">
      <c r="A22" s="4"/>
      <c r="B22" s="4"/>
      <c r="C22" s="4"/>
      <c r="D22" s="4"/>
      <c r="E22" s="4"/>
      <c r="F22" s="4"/>
      <c r="G22" s="4"/>
      <c r="H22" s="4"/>
      <c r="I22" s="4"/>
      <c r="J22" s="4"/>
      <c r="K22" s="4"/>
      <c r="L22" s="4"/>
      <c r="M22" s="4"/>
      <c r="N22" s="4"/>
      <c r="O22" s="4"/>
    </row>
    <row r="23" spans="1:15" x14ac:dyDescent="0.35">
      <c r="A23" s="4"/>
      <c r="B23" s="4"/>
      <c r="C23" s="4"/>
      <c r="D23" s="4"/>
      <c r="E23" s="4"/>
      <c r="F23" s="4"/>
      <c r="G23" s="4"/>
      <c r="H23" s="4"/>
      <c r="I23" s="4"/>
      <c r="J23" s="4"/>
      <c r="K23" s="4"/>
      <c r="L23" s="4"/>
      <c r="M23" s="4"/>
      <c r="N23" s="4"/>
      <c r="O23" s="4"/>
    </row>
    <row r="24" spans="1:15" x14ac:dyDescent="0.35">
      <c r="A24" s="4"/>
      <c r="B24" s="4"/>
      <c r="C24" s="4"/>
      <c r="D24" s="4"/>
      <c r="E24" s="4"/>
      <c r="F24" s="4"/>
      <c r="G24" s="4"/>
      <c r="H24" s="4"/>
      <c r="I24" s="4"/>
      <c r="J24" s="4"/>
      <c r="K24" s="4"/>
      <c r="L24" s="4"/>
      <c r="M24" s="4"/>
      <c r="N24" s="4"/>
      <c r="O24" s="4"/>
    </row>
    <row r="25" spans="1:15" x14ac:dyDescent="0.35">
      <c r="A25" s="4"/>
      <c r="B25" s="4"/>
      <c r="C25" s="4"/>
      <c r="D25" s="4"/>
      <c r="E25" s="4"/>
      <c r="F25" s="4"/>
      <c r="G25" s="4"/>
      <c r="H25" s="4"/>
      <c r="I25" s="4"/>
      <c r="J25" s="4"/>
      <c r="K25" s="4"/>
      <c r="L25" s="4"/>
      <c r="M25" s="4"/>
      <c r="N25" s="4"/>
      <c r="O25" s="4"/>
    </row>
    <row r="26" spans="1:15" x14ac:dyDescent="0.35">
      <c r="A26" s="4"/>
      <c r="B26" s="4"/>
      <c r="C26" s="4"/>
      <c r="D26" s="4"/>
      <c r="E26" s="4"/>
      <c r="F26" s="4"/>
      <c r="G26" s="4"/>
      <c r="H26" s="4"/>
      <c r="I26" s="4"/>
      <c r="J26" s="4"/>
      <c r="K26" s="4"/>
      <c r="L26" s="4"/>
      <c r="M26" s="4"/>
      <c r="N26" s="4"/>
      <c r="O26" s="4"/>
    </row>
    <row r="27" spans="1:15" x14ac:dyDescent="0.35">
      <c r="A27" s="4"/>
      <c r="B27" s="4"/>
      <c r="C27" s="4"/>
      <c r="D27" s="4"/>
      <c r="E27" s="4"/>
      <c r="F27" s="4"/>
      <c r="G27" s="4"/>
      <c r="H27" s="4"/>
      <c r="I27" s="4"/>
      <c r="J27" s="4"/>
      <c r="K27" s="4"/>
      <c r="L27" s="4"/>
      <c r="M27" s="4"/>
      <c r="N27" s="4"/>
      <c r="O27" s="4"/>
    </row>
    <row r="28" spans="1:15" x14ac:dyDescent="0.35">
      <c r="A28" s="4"/>
      <c r="B28" s="4"/>
      <c r="C28" s="4"/>
      <c r="D28" s="4"/>
      <c r="E28" s="4"/>
      <c r="F28" s="4"/>
      <c r="G28" s="4"/>
      <c r="H28" s="4"/>
      <c r="I28" s="4"/>
      <c r="J28" s="4"/>
      <c r="K28" s="4"/>
      <c r="L28" s="4"/>
      <c r="M28" s="4"/>
      <c r="N28" s="4"/>
      <c r="O28" s="4"/>
    </row>
    <row r="29" spans="1:15" x14ac:dyDescent="0.35">
      <c r="A29" s="4"/>
      <c r="B29" s="4"/>
      <c r="C29" s="4"/>
      <c r="D29" s="4"/>
      <c r="E29" s="4"/>
      <c r="F29" s="4"/>
      <c r="G29" s="4"/>
      <c r="H29" s="4"/>
      <c r="I29" s="4"/>
      <c r="J29" s="4"/>
      <c r="K29" s="4"/>
      <c r="L29" s="4"/>
      <c r="M29" s="4"/>
      <c r="N29" s="4"/>
      <c r="O29" s="4"/>
    </row>
    <row r="30" spans="1:15" x14ac:dyDescent="0.35">
      <c r="A30" s="4"/>
      <c r="B30" s="4"/>
      <c r="C30" s="4"/>
      <c r="D30" s="4"/>
      <c r="E30" s="4"/>
      <c r="F30" s="4"/>
      <c r="G30" s="4"/>
      <c r="H30" s="4"/>
      <c r="I30" s="4"/>
      <c r="J30" s="4"/>
      <c r="K30" s="4"/>
      <c r="L30" s="4"/>
      <c r="M30" s="4"/>
      <c r="N30" s="4"/>
      <c r="O30" s="4"/>
    </row>
    <row r="31" spans="1:15" x14ac:dyDescent="0.35">
      <c r="A31" s="4"/>
      <c r="B31" s="4"/>
      <c r="C31" s="4"/>
      <c r="D31" s="4"/>
      <c r="E31" s="4"/>
      <c r="F31" s="4"/>
      <c r="G31" s="4"/>
      <c r="H31" s="4"/>
      <c r="I31" s="4"/>
      <c r="J31" s="4"/>
      <c r="K31" s="4"/>
      <c r="L31" s="4"/>
      <c r="M31" s="4"/>
      <c r="N31" s="4"/>
      <c r="O31" s="4"/>
    </row>
    <row r="32" spans="1:15" x14ac:dyDescent="0.35">
      <c r="A32" s="4"/>
      <c r="B32" s="4"/>
      <c r="C32" s="4"/>
      <c r="D32" s="4"/>
      <c r="E32" s="4"/>
      <c r="F32" s="4"/>
      <c r="G32" s="4"/>
      <c r="H32" s="4"/>
      <c r="I32" s="4"/>
      <c r="J32" s="4"/>
      <c r="K32" s="4"/>
      <c r="L32" s="4"/>
      <c r="M32" s="4"/>
      <c r="N32" s="4"/>
      <c r="O32" s="4"/>
    </row>
    <row r="33" spans="1:15" x14ac:dyDescent="0.35">
      <c r="A33" s="4"/>
      <c r="B33" s="4"/>
      <c r="C33" s="4"/>
      <c r="D33" s="4"/>
      <c r="E33" s="4"/>
      <c r="F33" s="4"/>
      <c r="G33" s="4"/>
      <c r="H33" s="4"/>
      <c r="I33" s="4"/>
      <c r="J33" s="4"/>
      <c r="K33" s="4"/>
      <c r="L33" s="4"/>
      <c r="M33" s="4"/>
      <c r="N33" s="4"/>
      <c r="O33" s="4"/>
    </row>
    <row r="34" spans="1:15" x14ac:dyDescent="0.35">
      <c r="A34" s="4"/>
      <c r="B34" s="4"/>
      <c r="C34" s="4"/>
      <c r="D34" s="4"/>
      <c r="E34" s="4"/>
      <c r="F34" s="4"/>
      <c r="G34" s="4"/>
      <c r="H34" s="4"/>
      <c r="I34" s="4"/>
      <c r="J34" s="4"/>
      <c r="K34" s="4"/>
      <c r="L34" s="4"/>
      <c r="M34" s="4"/>
      <c r="N34" s="4"/>
      <c r="O34" s="4"/>
    </row>
    <row r="35" spans="1:15" x14ac:dyDescent="0.35">
      <c r="A35" s="4"/>
      <c r="B35" s="4"/>
      <c r="C35" s="4"/>
      <c r="D35" s="4"/>
      <c r="E35" s="4"/>
      <c r="F35" s="4"/>
      <c r="G35" s="4"/>
      <c r="H35" s="4"/>
      <c r="I35" s="4"/>
      <c r="J35" s="4"/>
      <c r="K35" s="4"/>
      <c r="L35" s="4"/>
      <c r="M35" s="4"/>
      <c r="N35" s="4"/>
      <c r="O35" s="4"/>
    </row>
    <row r="36" spans="1:15" x14ac:dyDescent="0.35">
      <c r="A36" s="4"/>
      <c r="B36" s="4"/>
      <c r="C36" s="4"/>
      <c r="D36" s="4"/>
      <c r="E36" s="4"/>
      <c r="F36" s="4"/>
      <c r="G36" s="4"/>
      <c r="H36" s="4"/>
      <c r="I36" s="4"/>
      <c r="J36" s="4"/>
      <c r="K36" s="4"/>
      <c r="L36" s="4"/>
      <c r="M36" s="4"/>
      <c r="N36" s="4"/>
      <c r="O36" s="4"/>
    </row>
    <row r="37" spans="1:15" x14ac:dyDescent="0.35">
      <c r="A37" s="4"/>
      <c r="B37" s="4"/>
      <c r="C37" s="4"/>
      <c r="D37" s="4"/>
      <c r="E37" s="4"/>
      <c r="F37" s="4"/>
      <c r="G37" s="4"/>
      <c r="H37" s="4"/>
      <c r="I37" s="4"/>
      <c r="J37" s="4"/>
      <c r="K37" s="4"/>
      <c r="L37" s="4"/>
      <c r="M37" s="4"/>
      <c r="N37" s="4"/>
      <c r="O37" s="4"/>
    </row>
    <row r="38" spans="1:15" x14ac:dyDescent="0.35">
      <c r="A38" s="4"/>
      <c r="B38" s="4"/>
      <c r="C38" s="4"/>
      <c r="D38" s="4"/>
      <c r="E38" s="4"/>
      <c r="F38" s="4"/>
      <c r="G38" s="4"/>
      <c r="H38" s="4"/>
      <c r="I38" s="4"/>
      <c r="J38" s="4"/>
      <c r="K38" s="4"/>
      <c r="L38" s="4"/>
      <c r="M38" s="4"/>
      <c r="N38" s="4"/>
      <c r="O38" s="4"/>
    </row>
    <row r="39" spans="1:15" x14ac:dyDescent="0.35">
      <c r="A39" s="4"/>
      <c r="B39" s="4"/>
      <c r="C39" s="4"/>
      <c r="D39" s="4"/>
      <c r="E39" s="4"/>
      <c r="F39" s="4"/>
      <c r="G39" s="4"/>
      <c r="H39" s="4"/>
      <c r="I39" s="4"/>
      <c r="J39" s="4"/>
      <c r="K39" s="4"/>
      <c r="L39" s="4"/>
      <c r="M39" s="4"/>
      <c r="N39" s="4"/>
      <c r="O39" s="4"/>
    </row>
    <row r="40" spans="1:15" x14ac:dyDescent="0.35">
      <c r="A40" s="4"/>
      <c r="B40" s="4"/>
      <c r="C40" s="4"/>
      <c r="D40" s="4"/>
      <c r="E40" s="4"/>
      <c r="F40" s="4"/>
      <c r="G40" s="4"/>
      <c r="H40" s="4"/>
      <c r="I40" s="4"/>
      <c r="J40" s="4"/>
      <c r="K40" s="4"/>
      <c r="L40" s="4"/>
      <c r="M40" s="4"/>
      <c r="N40" s="4"/>
      <c r="O40" s="4"/>
    </row>
  </sheetData>
  <sheetProtection algorithmName="SHA-512" hashValue="MlgSp+H39HpFoFleFCZ5o7J/xzWh/0U0buYEJuiAvj8+S0LPmUiMUV3AFDvlfePAq3QwmHPeDCoYAz3LUfUmnw==" saltValue="Oyh9yhcGNljaytyWqak+3w==" spinCount="100000" sheet="1" objects="1" scenarios="1" selectLockedCells="1" selectUnlockedCells="1"/>
  <pageMargins left="0.7" right="0.7" top="0.75" bottom="0.75" header="0.3" footer="0.3"/>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V17"/>
  <sheetViews>
    <sheetView topLeftCell="A14" zoomScale="85" zoomScaleNormal="85" workbookViewId="0">
      <selection activeCell="E16" sqref="E16"/>
    </sheetView>
  </sheetViews>
  <sheetFormatPr baseColWidth="10" defaultColWidth="11.453125" defaultRowHeight="12.5" x14ac:dyDescent="0.25"/>
  <cols>
    <col min="1" max="1" width="44.54296875" style="1" customWidth="1"/>
    <col min="2" max="2" width="5.1796875" style="1" customWidth="1"/>
    <col min="3" max="3" width="4.81640625" style="1" customWidth="1"/>
    <col min="4" max="4" width="11" style="1" customWidth="1"/>
    <col min="5" max="5" width="16" style="1" customWidth="1"/>
    <col min="6" max="6" width="1.54296875" style="1" customWidth="1"/>
    <col min="7" max="7" width="5.1796875" style="1" bestFit="1" customWidth="1"/>
    <col min="8" max="8" width="46" style="41" customWidth="1"/>
    <col min="9" max="12" width="2.81640625" style="1" customWidth="1"/>
    <col min="13" max="15" width="3.1796875" style="1" customWidth="1"/>
    <col min="16" max="18" width="4.81640625" style="1" customWidth="1"/>
    <col min="19" max="19" width="4" style="67" bestFit="1" customWidth="1"/>
    <col min="20" max="20" width="6.1796875" style="1" customWidth="1"/>
    <col min="21" max="21" width="2.1796875" style="67" customWidth="1"/>
    <col min="22" max="22" width="4" style="67" bestFit="1" customWidth="1"/>
    <col min="23" max="16384" width="11.453125" style="1"/>
  </cols>
  <sheetData>
    <row r="1" spans="1:22" ht="14" x14ac:dyDescent="0.25">
      <c r="A1" s="248" t="s">
        <v>49</v>
      </c>
      <c r="B1" s="248"/>
      <c r="C1" s="248"/>
      <c r="D1" s="248"/>
      <c r="E1" s="248"/>
      <c r="H1" s="95" t="str">
        <f>'15'!A1</f>
        <v xml:space="preserve">PILAR III: EL DIRECTORIO Y LA ALTA GERENCIA </v>
      </c>
      <c r="U1" s="67">
        <v>1</v>
      </c>
    </row>
    <row r="2" spans="1:22" hidden="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35">
      <c r="A3" s="368" t="s">
        <v>687</v>
      </c>
      <c r="B3" s="368"/>
      <c r="C3" s="368"/>
      <c r="D3" s="368"/>
      <c r="E3" s="368"/>
      <c r="G3"/>
      <c r="H3" s="94" t="s">
        <v>355</v>
      </c>
      <c r="U3" s="67">
        <f>SUM(V:V)</f>
        <v>1</v>
      </c>
    </row>
    <row r="4" spans="1:22" ht="13" x14ac:dyDescent="0.25">
      <c r="B4" s="100" t="s">
        <v>1</v>
      </c>
      <c r="C4" s="100" t="s">
        <v>2</v>
      </c>
      <c r="D4" s="264" t="s">
        <v>3</v>
      </c>
      <c r="E4" s="264"/>
      <c r="G4" s="54" t="s">
        <v>388</v>
      </c>
    </row>
    <row r="5" spans="1:22" ht="47.25" customHeight="1" x14ac:dyDescent="0.25">
      <c r="A5" s="72" t="s">
        <v>194</v>
      </c>
      <c r="B5" s="99" t="s">
        <v>15</v>
      </c>
      <c r="C5" s="99"/>
      <c r="D5" s="199"/>
      <c r="E5" s="201"/>
      <c r="G5" s="55" t="str">
        <f>CONCATENATE("(",LEN(D5),")")</f>
        <v>(0)</v>
      </c>
      <c r="H5" s="53" t="str">
        <f>IF(( AND(B5="x",C5="x") ),"(*) Marcar solo un valor: Si o No",IF(AND(C5="x",LEN(D5)=0),"(*) Completar la celda de explicación",
CONCATENATE("(Si/No) Marcar con 'X' solo uno de los campos. (Explicación) Longitud Máxima de ",Explicacion_LongMaximo," caracteres")))</f>
        <v>(Si/No) Marcar con 'X' solo uno de los campos. (Explicación) Longitud Máxima de 1000 caracteres</v>
      </c>
      <c r="S5" s="67">
        <v>75</v>
      </c>
      <c r="V5" s="67">
        <f>IF( AND(B5="",C5=""),0,IF(AND(C5&lt;&gt;"",D5=""),0,1))</f>
        <v>1</v>
      </c>
    </row>
    <row r="6" spans="1:22" x14ac:dyDescent="0.25">
      <c r="A6" s="298"/>
      <c r="B6" s="298"/>
      <c r="C6" s="298"/>
      <c r="D6" s="298"/>
      <c r="E6" s="298"/>
    </row>
    <row r="7" spans="1:22" ht="22.5" customHeight="1" x14ac:dyDescent="0.35">
      <c r="A7" s="298" t="s">
        <v>195</v>
      </c>
      <c r="B7" s="298"/>
      <c r="C7" s="298"/>
      <c r="D7" s="298"/>
      <c r="E7" s="298"/>
      <c r="G7"/>
    </row>
    <row r="8" spans="1:22" ht="15.75" customHeight="1" x14ac:dyDescent="0.25">
      <c r="A8" s="223"/>
      <c r="B8" s="224"/>
      <c r="C8" s="264" t="s">
        <v>1</v>
      </c>
      <c r="D8" s="264"/>
      <c r="E8" s="14" t="s">
        <v>2</v>
      </c>
    </row>
    <row r="9" spans="1:22" ht="26.25" customHeight="1" x14ac:dyDescent="0.25">
      <c r="A9" s="286" t="s">
        <v>196</v>
      </c>
      <c r="B9" s="286"/>
      <c r="C9" s="311" t="s">
        <v>15</v>
      </c>
      <c r="D9" s="312"/>
      <c r="E9" s="99"/>
      <c r="H9" s="41" t="str">
        <f>IF(( AND($C$9="x",$E$9="x") ),"(*) Marcar solo un valor: Si o No","")</f>
        <v/>
      </c>
      <c r="S9" s="67">
        <v>203</v>
      </c>
      <c r="V9" s="1"/>
    </row>
    <row r="10" spans="1:22" ht="15.75" customHeight="1" x14ac:dyDescent="0.25">
      <c r="A10" s="286" t="s">
        <v>197</v>
      </c>
      <c r="B10" s="286"/>
      <c r="C10" s="311" t="s">
        <v>15</v>
      </c>
      <c r="D10" s="312"/>
      <c r="E10" s="99"/>
      <c r="H10" s="41" t="str">
        <f>IF(( AND($C$10="x",$E$10="x") ),"(*) Marcar solo un valor: Si o No","")</f>
        <v/>
      </c>
      <c r="S10" s="67">
        <v>204</v>
      </c>
      <c r="V10" s="1"/>
    </row>
    <row r="11" spans="1:22" ht="26.25" customHeight="1" x14ac:dyDescent="0.25">
      <c r="A11" s="286" t="s">
        <v>198</v>
      </c>
      <c r="B11" s="286"/>
      <c r="C11" s="311" t="s">
        <v>15</v>
      </c>
      <c r="D11" s="312"/>
      <c r="E11" s="99"/>
      <c r="H11" s="41" t="str">
        <f>IF(( AND($C$11="x",$E$11="x") ),"(*) Marcar solo un valor: Si o No","")</f>
        <v/>
      </c>
      <c r="S11" s="67">
        <v>205</v>
      </c>
      <c r="V11" s="1"/>
    </row>
    <row r="12" spans="1:22" ht="26.25" customHeight="1" x14ac:dyDescent="0.25">
      <c r="A12" s="274" t="s">
        <v>535</v>
      </c>
      <c r="B12" s="276"/>
      <c r="C12" s="311" t="s">
        <v>15</v>
      </c>
      <c r="D12" s="312"/>
      <c r="E12" s="99"/>
      <c r="H12" s="41" t="str">
        <f>IF(( AND($C$12="x",$E$12="x") ),"(*) Marcar solo un valor: Si o No","")</f>
        <v/>
      </c>
      <c r="S12" s="67">
        <v>547</v>
      </c>
      <c r="V12" s="1"/>
    </row>
    <row r="13" spans="1:22" ht="51.75" customHeight="1" x14ac:dyDescent="0.25">
      <c r="A13" s="286" t="s">
        <v>199</v>
      </c>
      <c r="B13" s="286"/>
      <c r="C13" s="311" t="s">
        <v>15</v>
      </c>
      <c r="D13" s="312"/>
      <c r="E13" s="99"/>
      <c r="H13" s="41" t="str">
        <f>IF(( AND($C$13="x",$E$13="x") ),"(*) Marcar solo un valor: Si o No","")</f>
        <v/>
      </c>
      <c r="S13" s="67">
        <v>206</v>
      </c>
      <c r="V13" s="1"/>
    </row>
    <row r="14" spans="1:22" ht="39" customHeight="1" x14ac:dyDescent="0.25">
      <c r="A14" s="265" t="s">
        <v>200</v>
      </c>
      <c r="B14" s="267"/>
      <c r="C14" s="311" t="s">
        <v>15</v>
      </c>
      <c r="D14" s="312"/>
      <c r="E14" s="99"/>
      <c r="H14" s="41" t="str">
        <f>IF(( AND($C$14="x",$E$14="x") ),"(*) Marcar solo un valor: Si o No","")</f>
        <v/>
      </c>
      <c r="S14" s="67">
        <v>207</v>
      </c>
      <c r="V14" s="1"/>
    </row>
    <row r="15" spans="1:22" ht="39" customHeight="1" x14ac:dyDescent="0.25">
      <c r="A15" s="274" t="s">
        <v>533</v>
      </c>
      <c r="B15" s="276"/>
      <c r="C15" s="311" t="s">
        <v>15</v>
      </c>
      <c r="D15" s="312"/>
      <c r="E15" s="99"/>
      <c r="H15" s="41" t="str">
        <f>IF(( AND($C$15="x",$E$15="x") ),"(*) Marcar solo un valor: Si o No","")</f>
        <v/>
      </c>
      <c r="S15" s="67">
        <v>560</v>
      </c>
      <c r="V15" s="1"/>
    </row>
    <row r="16" spans="1:22" ht="32" customHeight="1" x14ac:dyDescent="0.25">
      <c r="A16" s="274" t="s">
        <v>534</v>
      </c>
      <c r="B16" s="276"/>
      <c r="C16" s="311"/>
      <c r="D16" s="312"/>
      <c r="E16" s="99" t="s">
        <v>15</v>
      </c>
      <c r="H16" s="41" t="str">
        <f>IF(( AND($C$16="x",$E$16="x") ),"(*) Marcar solo un valor: Si o No","")</f>
        <v/>
      </c>
      <c r="S16" s="67">
        <v>561</v>
      </c>
      <c r="V16" s="1"/>
    </row>
    <row r="17" spans="1:22" ht="22.5" customHeight="1" x14ac:dyDescent="0.25">
      <c r="A17" s="286" t="s">
        <v>90</v>
      </c>
      <c r="B17" s="286"/>
      <c r="C17" s="199"/>
      <c r="D17" s="200"/>
      <c r="E17" s="201"/>
      <c r="S17" s="67">
        <v>208</v>
      </c>
      <c r="V17" s="1"/>
    </row>
  </sheetData>
  <sheetProtection algorithmName="SHA-512" hashValue="jEobNnES3JLAgqcjfYjhreFpOwShu1L7uussh61LomuBKFMhqdOEehvzueX0DxshkrDgnH0YqxRlV3lFtFAGgA==" saltValue="b569oxnap6lqEuqxqsr9qw==" spinCount="100000" sheet="1" objects="1" scenarios="1" formatRows="0"/>
  <mergeCells count="26">
    <mergeCell ref="A1:E1"/>
    <mergeCell ref="A3:E3"/>
    <mergeCell ref="A7:E7"/>
    <mergeCell ref="A6:E6"/>
    <mergeCell ref="A8:B8"/>
    <mergeCell ref="D5:E5"/>
    <mergeCell ref="D4:E4"/>
    <mergeCell ref="C8:D8"/>
    <mergeCell ref="C9:D9"/>
    <mergeCell ref="A9:B9"/>
    <mergeCell ref="A10:B10"/>
    <mergeCell ref="A11:B11"/>
    <mergeCell ref="A13:B13"/>
    <mergeCell ref="A12:B12"/>
    <mergeCell ref="A14:B14"/>
    <mergeCell ref="A17:B17"/>
    <mergeCell ref="C17:E17"/>
    <mergeCell ref="C10:D10"/>
    <mergeCell ref="C11:D11"/>
    <mergeCell ref="C13:D13"/>
    <mergeCell ref="C14:D14"/>
    <mergeCell ref="A15:B15"/>
    <mergeCell ref="C15:D15"/>
    <mergeCell ref="A16:B16"/>
    <mergeCell ref="C16:D16"/>
    <mergeCell ref="C12:D12"/>
  </mergeCells>
  <dataValidations count="3">
    <dataValidation type="textLength" allowBlank="1" showErrorMessage="1" error="Cantidad de caracteres NO valido." sqref="D5:E5" xr:uid="{00000000-0002-0000-1300-000000000000}">
      <formula1>Explicacion_LongMinimo</formula1>
      <formula2>Explicacion_LongMaximo</formula2>
    </dataValidation>
    <dataValidation type="custom" allowBlank="1" showDropDown="1" showInputMessage="1" showErrorMessage="1" error="Valor NO Válido." prompt="Ingrese &quot;X&quot;" sqref="B5:C5 E9:E16" xr:uid="{00000000-0002-0000-1300-000001000000}">
      <formula1>COUNTIF(Respuesta_SINO,TRIM(CELL("contents")))=1</formula1>
    </dataValidation>
    <dataValidation type="custom" allowBlank="1" showDropDown="1" showInputMessage="1" showErrorMessage="1" error="Valor NO Valido." prompt="Ingrese &quot;X&quot;" sqref="C9:D16" xr:uid="{00000000-0002-0000-1300-000002000000}">
      <formula1>COUNTIF(Respuesta_SINO,TRIM(CELL("contents")))=1</formula1>
    </dataValidation>
  </dataValidations>
  <hyperlinks>
    <hyperlink ref="H3" location="Principal!A1" display="Volver al Indice" xr:uid="{00000000-0004-0000-1300-000000000000}"/>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dimension ref="A1:X20"/>
  <sheetViews>
    <sheetView topLeftCell="A11" zoomScale="85" zoomScaleNormal="85" workbookViewId="0">
      <selection activeCell="G5" sqref="G5:I5"/>
    </sheetView>
  </sheetViews>
  <sheetFormatPr baseColWidth="10" defaultColWidth="11.453125" defaultRowHeight="12.5" x14ac:dyDescent="0.25"/>
  <cols>
    <col min="1" max="1" width="13.81640625" style="1" customWidth="1"/>
    <col min="2" max="2" width="23.54296875" style="1" customWidth="1"/>
    <col min="3" max="3" width="3.81640625" style="1" customWidth="1"/>
    <col min="4" max="5" width="5.1796875" style="1" customWidth="1"/>
    <col min="6" max="6" width="4.81640625" style="1" customWidth="1"/>
    <col min="7" max="7" width="12" style="1" customWidth="1"/>
    <col min="8" max="8" width="8" style="1" customWidth="1"/>
    <col min="9" max="9" width="9.1796875" style="1" customWidth="1"/>
    <col min="10" max="10" width="4.1796875" style="1" customWidth="1"/>
    <col min="11" max="11" width="5.1796875" style="1" bestFit="1" customWidth="1"/>
    <col min="12" max="12" width="46.1796875" style="41" customWidth="1"/>
    <col min="13" max="16" width="3.1796875" style="1" customWidth="1"/>
    <col min="17" max="18" width="3.54296875" style="1" customWidth="1"/>
    <col min="19" max="20" width="4.81640625" style="67" customWidth="1"/>
    <col min="21" max="21" width="2.453125" style="67" customWidth="1"/>
    <col min="22" max="22" width="2.54296875" style="67" customWidth="1"/>
    <col min="23" max="23" width="4" style="67" bestFit="1" customWidth="1"/>
    <col min="24" max="24" width="2.54296875" style="67" customWidth="1"/>
    <col min="25" max="16384" width="11.453125" style="1"/>
  </cols>
  <sheetData>
    <row r="1" spans="1:24" ht="14" x14ac:dyDescent="0.25">
      <c r="A1" s="248" t="s">
        <v>50</v>
      </c>
      <c r="B1" s="248"/>
      <c r="C1" s="248"/>
      <c r="D1" s="248"/>
      <c r="E1" s="248"/>
      <c r="F1" s="248"/>
      <c r="G1" s="248"/>
      <c r="H1" s="248"/>
      <c r="I1" s="248"/>
      <c r="L1" s="95" t="str">
        <f>'15'!A1</f>
        <v xml:space="preserve">PILAR III: EL DIRECTORIO Y LA ALTA GERENCIA </v>
      </c>
      <c r="U1" s="67">
        <v>3</v>
      </c>
    </row>
    <row r="2" spans="1:24" hidden="1" x14ac:dyDescent="0.25">
      <c r="A2" s="71" t="s">
        <v>444</v>
      </c>
      <c r="B2" s="71"/>
      <c r="C2" s="71"/>
      <c r="D2" s="71" t="s">
        <v>444</v>
      </c>
      <c r="E2" s="71" t="s">
        <v>444</v>
      </c>
      <c r="F2" s="71" t="s">
        <v>444</v>
      </c>
      <c r="G2" s="71" t="s">
        <v>444</v>
      </c>
      <c r="H2" s="71" t="s">
        <v>444</v>
      </c>
      <c r="I2" s="71" t="s">
        <v>444</v>
      </c>
      <c r="J2" s="71" t="s">
        <v>444</v>
      </c>
      <c r="K2" s="71" t="s">
        <v>444</v>
      </c>
      <c r="L2" s="71" t="s">
        <v>444</v>
      </c>
      <c r="M2" s="71" t="s">
        <v>444</v>
      </c>
      <c r="N2" s="71" t="s">
        <v>444</v>
      </c>
      <c r="O2" s="71" t="s">
        <v>444</v>
      </c>
      <c r="P2" s="71" t="s">
        <v>444</v>
      </c>
    </row>
    <row r="3" spans="1:24" ht="15" customHeight="1" x14ac:dyDescent="0.35">
      <c r="A3" s="368" t="s">
        <v>688</v>
      </c>
      <c r="B3" s="368"/>
      <c r="C3" s="368"/>
      <c r="D3" s="368"/>
      <c r="E3" s="368"/>
      <c r="F3" s="368"/>
      <c r="G3" s="368"/>
      <c r="H3" s="368"/>
      <c r="I3" s="368"/>
      <c r="J3"/>
      <c r="L3" s="94" t="s">
        <v>355</v>
      </c>
      <c r="U3" s="67">
        <f>SUM(V:V)</f>
        <v>3</v>
      </c>
    </row>
    <row r="4" spans="1:24" ht="13" x14ac:dyDescent="0.25">
      <c r="A4" s="223"/>
      <c r="B4" s="223"/>
      <c r="C4" s="223"/>
      <c r="D4" s="224"/>
      <c r="E4" s="100" t="s">
        <v>1</v>
      </c>
      <c r="F4" s="100" t="s">
        <v>2</v>
      </c>
      <c r="G4" s="264" t="s">
        <v>3</v>
      </c>
      <c r="H4" s="264"/>
      <c r="I4" s="264"/>
      <c r="K4" s="54" t="s">
        <v>388</v>
      </c>
    </row>
    <row r="5" spans="1:24" ht="36" customHeight="1" x14ac:dyDescent="0.25">
      <c r="A5" s="227" t="s">
        <v>201</v>
      </c>
      <c r="B5" s="228"/>
      <c r="C5" s="228"/>
      <c r="D5" s="229"/>
      <c r="E5" s="99"/>
      <c r="F5" s="99" t="s">
        <v>15</v>
      </c>
      <c r="G5" s="285" t="s">
        <v>829</v>
      </c>
      <c r="H5" s="285"/>
      <c r="I5" s="285"/>
      <c r="K5" s="55" t="str">
        <f>CONCATENATE("(",LEN(G5),")")</f>
        <v>(50)</v>
      </c>
      <c r="L5" s="53"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67">
        <v>76</v>
      </c>
      <c r="V5" s="68">
        <f>IF( AND(E5="",F5=""),0,IF(AND(F5&lt;&gt;"",G5=""),0,1))</f>
        <v>1</v>
      </c>
      <c r="W5" s="1"/>
      <c r="X5" s="68"/>
    </row>
    <row r="6" spans="1:24" ht="7.5" customHeight="1" x14ac:dyDescent="0.25">
      <c r="A6" s="113"/>
      <c r="B6" s="113"/>
      <c r="C6" s="113"/>
      <c r="D6" s="113"/>
      <c r="E6" s="113"/>
      <c r="F6" s="113"/>
      <c r="G6" s="113"/>
      <c r="H6" s="113"/>
      <c r="I6" s="113"/>
    </row>
    <row r="7" spans="1:24" ht="41.25" customHeight="1" x14ac:dyDescent="0.35">
      <c r="A7" s="294" t="s">
        <v>447</v>
      </c>
      <c r="B7" s="294"/>
      <c r="C7" s="294"/>
      <c r="D7" s="294"/>
      <c r="E7" s="294"/>
      <c r="F7" s="294"/>
      <c r="G7" s="294"/>
      <c r="H7" s="294"/>
      <c r="I7" s="294"/>
      <c r="J7"/>
      <c r="K7" s="58" t="s">
        <v>394</v>
      </c>
      <c r="L7" s="62" t="s">
        <v>395</v>
      </c>
      <c r="S7" s="67">
        <v>367</v>
      </c>
      <c r="W7" s="1"/>
    </row>
    <row r="8" spans="1:24" x14ac:dyDescent="0.25">
      <c r="A8" s="385"/>
      <c r="B8" s="386"/>
      <c r="C8" s="386"/>
      <c r="D8" s="386"/>
      <c r="E8" s="386"/>
      <c r="F8" s="386"/>
      <c r="G8" s="386"/>
      <c r="H8" s="386"/>
      <c r="I8" s="387"/>
    </row>
    <row r="9" spans="1:24" ht="14.25" customHeight="1" x14ac:dyDescent="0.25">
      <c r="A9" s="385"/>
      <c r="B9" s="386"/>
      <c r="C9" s="386"/>
      <c r="D9" s="386"/>
      <c r="E9" s="386"/>
      <c r="F9" s="386"/>
      <c r="G9" s="386"/>
      <c r="H9" s="386"/>
      <c r="I9" s="387"/>
      <c r="J9" s="30"/>
      <c r="L9" s="1"/>
    </row>
    <row r="10" spans="1:24" x14ac:dyDescent="0.25">
      <c r="A10" s="385"/>
      <c r="B10" s="386"/>
      <c r="C10" s="386"/>
      <c r="D10" s="386"/>
      <c r="E10" s="386"/>
      <c r="F10" s="386"/>
      <c r="G10" s="386"/>
      <c r="H10" s="386"/>
      <c r="I10" s="387"/>
      <c r="L10" s="1"/>
      <c r="M10" s="41"/>
    </row>
    <row r="11" spans="1:24" x14ac:dyDescent="0.25">
      <c r="A11" s="385"/>
      <c r="B11" s="386"/>
      <c r="C11" s="386"/>
      <c r="D11" s="386"/>
      <c r="E11" s="386"/>
      <c r="F11" s="386"/>
      <c r="G11" s="386"/>
      <c r="H11" s="386"/>
      <c r="I11" s="387"/>
      <c r="L11" s="1"/>
      <c r="M11" s="41"/>
    </row>
    <row r="12" spans="1:24" x14ac:dyDescent="0.25">
      <c r="A12" s="385"/>
      <c r="B12" s="386"/>
      <c r="C12" s="386"/>
      <c r="D12" s="386"/>
      <c r="E12" s="386"/>
      <c r="F12" s="386"/>
      <c r="G12" s="386"/>
      <c r="H12" s="386"/>
      <c r="I12" s="387"/>
      <c r="L12" s="1"/>
      <c r="M12" s="41"/>
    </row>
    <row r="13" spans="1:24" ht="20" x14ac:dyDescent="0.25">
      <c r="A13" s="350"/>
      <c r="B13" s="350"/>
      <c r="C13" s="350"/>
      <c r="D13" s="350"/>
      <c r="E13" s="350"/>
      <c r="F13" s="350"/>
      <c r="G13" s="350"/>
      <c r="H13" s="350"/>
      <c r="I13" s="350"/>
      <c r="K13" s="63" t="s">
        <v>396</v>
      </c>
      <c r="L13" s="61" t="s">
        <v>397</v>
      </c>
      <c r="S13" s="67">
        <v>0</v>
      </c>
    </row>
    <row r="14" spans="1:24" ht="14.5" x14ac:dyDescent="0.35">
      <c r="A14" s="368" t="s">
        <v>689</v>
      </c>
      <c r="B14" s="368"/>
      <c r="C14" s="368"/>
      <c r="D14" s="368"/>
      <c r="E14" s="368"/>
      <c r="F14" s="368"/>
      <c r="G14" s="368"/>
      <c r="H14" s="368"/>
      <c r="I14" s="368"/>
      <c r="J14"/>
    </row>
    <row r="15" spans="1:24" ht="26.25" customHeight="1" x14ac:dyDescent="0.25">
      <c r="A15" s="223"/>
      <c r="B15" s="223"/>
      <c r="C15" s="223"/>
      <c r="D15" s="224"/>
      <c r="E15" s="100" t="s">
        <v>1</v>
      </c>
      <c r="F15" s="100" t="s">
        <v>2</v>
      </c>
      <c r="G15" s="264" t="s">
        <v>3</v>
      </c>
      <c r="H15" s="264"/>
      <c r="I15" s="264"/>
      <c r="K15" s="54" t="s">
        <v>388</v>
      </c>
    </row>
    <row r="16" spans="1:24" ht="56.25" customHeight="1" x14ac:dyDescent="0.25">
      <c r="A16" s="277" t="s">
        <v>690</v>
      </c>
      <c r="B16" s="277"/>
      <c r="C16" s="277"/>
      <c r="D16" s="277"/>
      <c r="E16" s="99" t="s">
        <v>15</v>
      </c>
      <c r="F16" s="99"/>
      <c r="G16" s="285"/>
      <c r="H16" s="285"/>
      <c r="I16" s="285"/>
      <c r="K16" s="55" t="str">
        <f>CONCATENATE("(",LEN(G16),")")</f>
        <v>(0)</v>
      </c>
      <c r="L16" s="53" t="str">
        <f>IF(( AND(E16="x",F16="x") ),"(*) Marcar solo un valor: Si o No",IF(AND(F16="x",LEN(G16)=0),"(*) Completar la celda de explicación",
CONCATENATE("(Si/No) Marcar con 'X' solo uno de los campos. (Explicación) Longitud Máxima de ",Explicacion_LongMaximo," caracteres")))</f>
        <v>(Si/No) Marcar con 'X' solo uno de los campos. (Explicación) Longitud Máxima de 1000 caracteres</v>
      </c>
      <c r="S16" s="67">
        <v>77</v>
      </c>
      <c r="V16" s="68">
        <f>IF( AND(E16="",F16=""),0,IF(AND(F16&lt;&gt;"",G16=""),0,1))</f>
        <v>1</v>
      </c>
      <c r="W16" s="1"/>
      <c r="X16" s="68"/>
    </row>
    <row r="17" spans="1:24" ht="56.25" customHeight="1" x14ac:dyDescent="0.25">
      <c r="A17" s="277" t="s">
        <v>691</v>
      </c>
      <c r="B17" s="277"/>
      <c r="C17" s="277"/>
      <c r="D17" s="277"/>
      <c r="E17" s="99" t="s">
        <v>15</v>
      </c>
      <c r="F17" s="99"/>
      <c r="G17" s="285"/>
      <c r="H17" s="285"/>
      <c r="I17" s="285"/>
      <c r="K17" s="55" t="str">
        <f>CONCATENATE("(",LEN(G17),")")</f>
        <v>(0)</v>
      </c>
      <c r="L17" s="53" t="str">
        <f>IF(( AND(E17="x",F17="x") ),"(*) Marcar solo un valor: Si o No",IF(AND(F17="x",LEN(G17)=0),"(*) Completar la celda de explicación",
CONCATENATE("(Si/No) Marcar con 'X' solo uno de los campos. (Explicación) Longitud Máxima de ",Explicacion_LongMaximo," caracteres")))</f>
        <v>(Si/No) Marcar con 'X' solo uno de los campos. (Explicación) Longitud Máxima de 1000 caracteres</v>
      </c>
      <c r="S17" s="67">
        <v>78</v>
      </c>
      <c r="V17" s="68">
        <f>IF( AND(E17="",F17=""),0,IF(AND(F17&lt;&gt;"",G17=""),0,1))</f>
        <v>1</v>
      </c>
      <c r="W17" s="1"/>
      <c r="X17" s="68"/>
    </row>
    <row r="18" spans="1:24" ht="8.25" customHeight="1" x14ac:dyDescent="0.35">
      <c r="A18" s="28"/>
      <c r="B18" s="28"/>
      <c r="C18" s="28"/>
      <c r="D18" s="28"/>
      <c r="E18" s="4"/>
      <c r="F18" s="4"/>
      <c r="G18" s="4"/>
    </row>
    <row r="19" spans="1:24" ht="28.5" customHeight="1" x14ac:dyDescent="0.35">
      <c r="A19" s="249" t="s">
        <v>449</v>
      </c>
      <c r="B19" s="249"/>
      <c r="C19" s="249"/>
      <c r="D19" s="249"/>
      <c r="E19" s="249"/>
      <c r="F19" s="249"/>
      <c r="G19" s="249"/>
      <c r="H19" s="249"/>
      <c r="I19" s="249"/>
      <c r="J19"/>
    </row>
    <row r="20" spans="1:24" ht="13" x14ac:dyDescent="0.3">
      <c r="B20" s="22" t="s">
        <v>448</v>
      </c>
      <c r="C20" s="169"/>
      <c r="E20" s="22" t="s">
        <v>2</v>
      </c>
      <c r="F20" s="169" t="s">
        <v>15</v>
      </c>
      <c r="L20" s="41" t="str">
        <f>IF(( AND(C20="x",F20="x") ),"(*) Marcar solo un valor: Si o No","")</f>
        <v/>
      </c>
      <c r="S20" s="67">
        <v>368</v>
      </c>
      <c r="W20" s="1"/>
    </row>
  </sheetData>
  <sheetProtection algorithmName="SHA-512" hashValue="lnQsOnykDAcS/Zi78j3xR8DHzJLm+zBB/BWr3n65gFnpTeGM2r28zr4MFk1MPyb29oqscGsRYfkm+xP1c2//JA==" saltValue="2Ci9JDqREf0B8201stTQXw==" spinCount="100000" sheet="1" objects="1" scenarios="1" formatCells="0" formatRows="0" insertRows="0"/>
  <mergeCells count="21">
    <mergeCell ref="A19:I19"/>
    <mergeCell ref="A7:I7"/>
    <mergeCell ref="A9:I9"/>
    <mergeCell ref="A8:I8"/>
    <mergeCell ref="A10:I10"/>
    <mergeCell ref="A11:I11"/>
    <mergeCell ref="A12:I12"/>
    <mergeCell ref="A16:D16"/>
    <mergeCell ref="A17:D17"/>
    <mergeCell ref="G15:I15"/>
    <mergeCell ref="G16:I16"/>
    <mergeCell ref="G17:I17"/>
    <mergeCell ref="A13:I13"/>
    <mergeCell ref="A14:I14"/>
    <mergeCell ref="A15:D15"/>
    <mergeCell ref="A1:I1"/>
    <mergeCell ref="A3:I3"/>
    <mergeCell ref="A4:D4"/>
    <mergeCell ref="G4:I4"/>
    <mergeCell ref="G5:I5"/>
    <mergeCell ref="A5:D5"/>
  </mergeCells>
  <dataValidations count="3">
    <dataValidation type="textLength" allowBlank="1" showErrorMessage="1" error="Cantidad de caracteres NO valido." sqref="G16:I17 G5:I5" xr:uid="{00000000-0002-0000-1400-000000000000}">
      <formula1>Explicacion_LongMinimo</formula1>
      <formula2>Explicacion_LongMaximo</formula2>
    </dataValidation>
    <dataValidation type="custom" allowBlank="1" showDropDown="1" showInputMessage="1" showErrorMessage="1" error="Valor NO Válido." prompt="Ingrese &quot;X&quot;" sqref="E5:F5 E16:F17" xr:uid="{00000000-0002-0000-1400-000001000000}">
      <formula1>COUNTIF(Respuesta_SINO,TRIM(CELL("contents")))=1</formula1>
    </dataValidation>
    <dataValidation type="custom" allowBlank="1" showInputMessage="1" showErrorMessage="1" error="Valor NO Válido." prompt="Ingrese &quot;X&quot;" sqref="C20 F20" xr:uid="{00000000-0002-0000-1400-000002000000}">
      <formula1>COUNTIF(Respuesta_SINO,TRIM(CELL("contents")))=1</formula1>
    </dataValidation>
  </dataValidations>
  <hyperlinks>
    <hyperlink ref="L3" location="Principal!A1" display="Volver al Indice" xr:uid="{00000000-0004-0000-1400-000000000000}"/>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V49"/>
  <sheetViews>
    <sheetView zoomScale="112" zoomScaleNormal="112" workbookViewId="0">
      <selection activeCell="F37" sqref="F37:H37"/>
    </sheetView>
  </sheetViews>
  <sheetFormatPr baseColWidth="10" defaultColWidth="11.453125" defaultRowHeight="12.5" x14ac:dyDescent="0.25"/>
  <cols>
    <col min="1" max="1" width="2.54296875" style="1" customWidth="1"/>
    <col min="2" max="2" width="24.1796875" style="1" customWidth="1"/>
    <col min="3" max="3" width="10.1796875" style="1" customWidth="1"/>
    <col min="4" max="4" width="8.1796875" style="1" customWidth="1"/>
    <col min="5" max="5" width="8.453125" style="1" customWidth="1"/>
    <col min="6" max="6" width="10.1796875" style="1" customWidth="1"/>
    <col min="7" max="7" width="13.81640625" style="1" customWidth="1"/>
    <col min="8" max="8" width="7.1796875" style="1" customWidth="1"/>
    <col min="9" max="9" width="7.81640625" style="1" customWidth="1"/>
    <col min="10" max="10" width="5.1796875" style="1" bestFit="1" customWidth="1"/>
    <col min="11" max="11" width="46.1796875" style="41" customWidth="1"/>
    <col min="12" max="15" width="3.453125" style="1" customWidth="1"/>
    <col min="16" max="18" width="4.81640625" style="1" customWidth="1"/>
    <col min="19" max="19" width="4" style="67" bestFit="1" customWidth="1"/>
    <col min="20" max="20" width="4.81640625" style="67" customWidth="1"/>
    <col min="21" max="21" width="4" style="67" bestFit="1" customWidth="1"/>
    <col min="22" max="22" width="2.1796875" style="67" customWidth="1"/>
    <col min="23" max="23" width="4.81640625" style="1" customWidth="1"/>
    <col min="24" max="16384" width="11.453125" style="1"/>
  </cols>
  <sheetData>
    <row r="1" spans="1:22" ht="14" x14ac:dyDescent="0.25">
      <c r="A1" s="248" t="s">
        <v>51</v>
      </c>
      <c r="B1" s="248"/>
      <c r="C1" s="248"/>
      <c r="D1" s="248"/>
      <c r="E1" s="248"/>
      <c r="F1" s="248"/>
      <c r="G1" s="248"/>
      <c r="H1" s="248"/>
      <c r="K1" s="95" t="str">
        <f>'15'!A1</f>
        <v xml:space="preserve">PILAR III: EL DIRECTORIO Y LA ALTA GERENCIA </v>
      </c>
      <c r="U1" s="67">
        <v>5</v>
      </c>
    </row>
    <row r="2" spans="1:22" hidden="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35">
      <c r="A3" s="368" t="s">
        <v>692</v>
      </c>
      <c r="B3" s="368"/>
      <c r="C3" s="368"/>
      <c r="D3" s="368"/>
      <c r="E3" s="368"/>
      <c r="F3" s="368"/>
      <c r="G3" s="368"/>
      <c r="H3" s="368"/>
      <c r="I3"/>
      <c r="K3" s="94" t="s">
        <v>355</v>
      </c>
      <c r="U3" s="67">
        <f>SUM(V:V)</f>
        <v>5</v>
      </c>
    </row>
    <row r="4" spans="1:22" ht="13" x14ac:dyDescent="0.25">
      <c r="A4" s="223"/>
      <c r="B4" s="223"/>
      <c r="C4" s="224"/>
      <c r="D4" s="100" t="s">
        <v>1</v>
      </c>
      <c r="E4" s="100" t="s">
        <v>2</v>
      </c>
      <c r="F4" s="272" t="s">
        <v>3</v>
      </c>
      <c r="G4" s="340"/>
      <c r="H4" s="273"/>
      <c r="J4" s="54" t="s">
        <v>388</v>
      </c>
    </row>
    <row r="5" spans="1:22" ht="48" customHeight="1" x14ac:dyDescent="0.25">
      <c r="A5" s="233" t="s">
        <v>693</v>
      </c>
      <c r="B5" s="234"/>
      <c r="C5" s="235"/>
      <c r="D5" s="99" t="s">
        <v>15</v>
      </c>
      <c r="E5" s="99"/>
      <c r="F5" s="199"/>
      <c r="G5" s="200"/>
      <c r="H5" s="201"/>
      <c r="J5" s="55" t="str">
        <f>CONCATENATE("(",LEN(F5),")")</f>
        <v>(0)</v>
      </c>
      <c r="K5" s="53" t="str">
        <f>IF(( AND(D5="x",E5="x") ),"(*) Marcar solo un valor: Si o No",IF(AND(E5="x",LEN(F5)=0),"(*) Completar la celda de explicación",
CONCATENATE("(Si/No) Marcar con 'X' solo uno de los campos. (Explicación) Longitud Máxima de ",Explicacion_LongMaximo," caracteres")))</f>
        <v>(Si/No) Marcar con 'X' solo uno de los campos. (Explicación) Longitud Máxima de 1000 caracteres</v>
      </c>
      <c r="S5" s="67">
        <v>79</v>
      </c>
      <c r="U5" s="1"/>
      <c r="V5" s="68">
        <f>IF( AND(D5="",E5=""),0,IF(AND(E5&lt;&gt;"",F5=""),0,1))</f>
        <v>1</v>
      </c>
    </row>
    <row r="6" spans="1:22" ht="9" customHeight="1" x14ac:dyDescent="0.35">
      <c r="A6" s="20"/>
      <c r="B6" s="20"/>
      <c r="C6" s="20"/>
      <c r="D6" s="4"/>
      <c r="E6" s="4"/>
      <c r="F6" s="4"/>
      <c r="G6" s="4"/>
      <c r="H6" s="4"/>
    </row>
    <row r="7" spans="1:22" ht="14.5" x14ac:dyDescent="0.35">
      <c r="A7" s="368" t="s">
        <v>694</v>
      </c>
      <c r="B7" s="368"/>
      <c r="C7" s="368"/>
      <c r="D7" s="368"/>
      <c r="E7" s="368"/>
      <c r="F7" s="368"/>
      <c r="G7" s="368"/>
      <c r="H7" s="368"/>
      <c r="I7"/>
    </row>
    <row r="8" spans="1:22" ht="13" x14ac:dyDescent="0.25">
      <c r="A8" s="223"/>
      <c r="B8" s="223"/>
      <c r="C8" s="224"/>
      <c r="D8" s="100" t="s">
        <v>1</v>
      </c>
      <c r="E8" s="100" t="s">
        <v>2</v>
      </c>
      <c r="F8" s="272" t="s">
        <v>3</v>
      </c>
      <c r="G8" s="340"/>
      <c r="H8" s="273"/>
      <c r="J8" s="54" t="s">
        <v>388</v>
      </c>
    </row>
    <row r="9" spans="1:22" ht="79.5" customHeight="1" x14ac:dyDescent="0.25">
      <c r="A9" s="227" t="s">
        <v>202</v>
      </c>
      <c r="B9" s="228"/>
      <c r="C9" s="229"/>
      <c r="D9" s="99" t="s">
        <v>15</v>
      </c>
      <c r="E9" s="99"/>
      <c r="F9" s="199"/>
      <c r="G9" s="200"/>
      <c r="H9" s="201"/>
      <c r="J9" s="55" t="str">
        <f>CONCATENATE("(",LEN(F9),")")</f>
        <v>(0)</v>
      </c>
      <c r="K9" s="53" t="str">
        <f>IF(( AND(D9="x",E9="x") ),"(*) Marcar solo un valor: Si o No",IF(AND(E9="x",LEN(F9)=0),"(*) Completar la celda de explicación",
CONCATENATE("(Si/No) Marcar con 'X' solo uno de los campos. (Explicación) Longitud Máxima de ",Explicacion_LongMaximo," caracteres")))</f>
        <v>(Si/No) Marcar con 'X' solo uno de los campos. (Explicación) Longitud Máxima de 1000 caracteres</v>
      </c>
      <c r="S9" s="67">
        <v>80</v>
      </c>
      <c r="U9" s="1"/>
      <c r="V9" s="68">
        <f>IF( AND(D9="",E9=""),0,IF(AND(E9&lt;&gt;"",F9=""),0,1))</f>
        <v>1</v>
      </c>
    </row>
    <row r="10" spans="1:22" ht="31.5" customHeight="1" x14ac:dyDescent="0.35">
      <c r="A10" s="345" t="s">
        <v>695</v>
      </c>
      <c r="B10" s="345"/>
      <c r="C10" s="345"/>
      <c r="D10" s="345"/>
      <c r="E10" s="345"/>
      <c r="F10" s="345"/>
      <c r="G10" s="345"/>
      <c r="H10" s="345"/>
      <c r="I10"/>
    </row>
    <row r="11" spans="1:22" ht="15.75" customHeight="1" x14ac:dyDescent="0.35">
      <c r="A11" s="4"/>
      <c r="B11" s="265" t="s">
        <v>203</v>
      </c>
      <c r="C11" s="266"/>
      <c r="D11" s="266"/>
      <c r="E11" s="266"/>
      <c r="F11" s="266"/>
      <c r="G11" s="267"/>
      <c r="H11" s="81">
        <v>9</v>
      </c>
      <c r="S11" s="67">
        <v>218</v>
      </c>
      <c r="U11" s="1"/>
    </row>
    <row r="12" spans="1:22" ht="19.25" customHeight="1" x14ac:dyDescent="0.35">
      <c r="A12" s="4"/>
      <c r="B12" s="253" t="s">
        <v>611</v>
      </c>
      <c r="C12" s="254"/>
      <c r="D12" s="254"/>
      <c r="E12" s="254"/>
      <c r="F12" s="254"/>
      <c r="G12" s="255"/>
      <c r="H12" s="81">
        <v>0</v>
      </c>
      <c r="S12" s="67">
        <v>571</v>
      </c>
      <c r="U12" s="1"/>
    </row>
    <row r="13" spans="1:22" ht="27" customHeight="1" x14ac:dyDescent="0.35">
      <c r="A13" s="4"/>
      <c r="B13" s="274" t="s">
        <v>536</v>
      </c>
      <c r="C13" s="275"/>
      <c r="D13" s="275"/>
      <c r="E13" s="275"/>
      <c r="F13" s="275"/>
      <c r="G13" s="276"/>
      <c r="H13" s="81">
        <v>0</v>
      </c>
      <c r="S13" s="67">
        <v>572</v>
      </c>
      <c r="U13" s="1"/>
    </row>
    <row r="14" spans="1:22" ht="15.75" customHeight="1" x14ac:dyDescent="0.35">
      <c r="A14" s="4"/>
      <c r="B14" s="274" t="s">
        <v>696</v>
      </c>
      <c r="C14" s="275"/>
      <c r="D14" s="275"/>
      <c r="E14" s="275"/>
      <c r="F14" s="275"/>
      <c r="G14" s="276"/>
      <c r="H14" s="81">
        <v>5</v>
      </c>
      <c r="S14" s="67">
        <v>219</v>
      </c>
      <c r="U14" s="1"/>
    </row>
    <row r="15" spans="1:22" ht="15.75" customHeight="1" x14ac:dyDescent="0.35">
      <c r="A15" s="4"/>
      <c r="B15" s="274" t="s">
        <v>204</v>
      </c>
      <c r="C15" s="275"/>
      <c r="D15" s="275"/>
      <c r="E15" s="275"/>
      <c r="F15" s="275"/>
      <c r="G15" s="276"/>
      <c r="H15" s="81">
        <v>0</v>
      </c>
      <c r="S15" s="67">
        <v>220</v>
      </c>
      <c r="U15" s="1"/>
    </row>
    <row r="16" spans="1:22" ht="15.75" customHeight="1" x14ac:dyDescent="0.35">
      <c r="A16" s="4"/>
      <c r="B16" s="274" t="s">
        <v>537</v>
      </c>
      <c r="C16" s="275"/>
      <c r="D16" s="275"/>
      <c r="E16" s="275"/>
      <c r="F16" s="275"/>
      <c r="G16" s="276"/>
      <c r="H16" s="81">
        <v>0</v>
      </c>
      <c r="S16" s="67">
        <v>575</v>
      </c>
      <c r="U16" s="1"/>
    </row>
    <row r="17" spans="1:21" ht="26.25" customHeight="1" x14ac:dyDescent="0.35">
      <c r="A17" s="4"/>
      <c r="B17" s="265" t="s">
        <v>205</v>
      </c>
      <c r="C17" s="266"/>
      <c r="D17" s="266"/>
      <c r="E17" s="266"/>
      <c r="F17" s="266"/>
      <c r="G17" s="267"/>
      <c r="H17" s="81">
        <v>0</v>
      </c>
      <c r="S17" s="67">
        <v>221</v>
      </c>
      <c r="U17" s="1"/>
    </row>
    <row r="18" spans="1:21" ht="27.75" customHeight="1" x14ac:dyDescent="0.35">
      <c r="A18" s="4"/>
      <c r="B18" s="265" t="s">
        <v>206</v>
      </c>
      <c r="C18" s="266"/>
      <c r="D18" s="266"/>
      <c r="E18" s="266"/>
      <c r="F18" s="266"/>
      <c r="G18" s="267"/>
      <c r="H18" s="81">
        <v>0</v>
      </c>
      <c r="S18" s="67">
        <v>222</v>
      </c>
      <c r="U18" s="1"/>
    </row>
    <row r="19" spans="1:21" ht="36" customHeight="1" x14ac:dyDescent="0.35">
      <c r="A19" s="33"/>
      <c r="B19" s="395" t="s">
        <v>359</v>
      </c>
      <c r="C19" s="395"/>
      <c r="D19" s="395"/>
      <c r="E19" s="395"/>
      <c r="F19" s="395"/>
      <c r="G19" s="395"/>
      <c r="H19" s="395"/>
      <c r="R19"/>
    </row>
    <row r="20" spans="1:21" ht="39" customHeight="1" x14ac:dyDescent="0.35">
      <c r="A20" s="241" t="s">
        <v>538</v>
      </c>
      <c r="B20" s="241"/>
      <c r="C20" s="241"/>
      <c r="D20" s="241"/>
      <c r="E20" s="241"/>
      <c r="F20" s="241"/>
      <c r="G20" s="241"/>
      <c r="H20" s="241"/>
      <c r="I20"/>
    </row>
    <row r="21" spans="1:21" ht="44.5" customHeight="1" x14ac:dyDescent="0.25">
      <c r="A21" s="64"/>
      <c r="B21" s="151" t="s">
        <v>238</v>
      </c>
      <c r="C21" s="400" t="s">
        <v>539</v>
      </c>
      <c r="D21" s="400"/>
      <c r="E21" s="401" t="s">
        <v>540</v>
      </c>
      <c r="F21" s="397"/>
      <c r="G21" s="396" t="s">
        <v>541</v>
      </c>
      <c r="H21" s="397"/>
      <c r="J21" s="58" t="s">
        <v>394</v>
      </c>
      <c r="K21" s="62" t="s">
        <v>395</v>
      </c>
      <c r="S21" s="67">
        <v>578</v>
      </c>
      <c r="U21" s="1"/>
    </row>
    <row r="22" spans="1:21" x14ac:dyDescent="0.25">
      <c r="B22" s="126" t="s">
        <v>814</v>
      </c>
      <c r="C22" s="388">
        <v>4</v>
      </c>
      <c r="D22" s="389"/>
      <c r="E22" s="388">
        <v>4</v>
      </c>
      <c r="F22" s="389"/>
      <c r="G22" s="388">
        <v>5</v>
      </c>
      <c r="H22" s="389"/>
    </row>
    <row r="23" spans="1:21" x14ac:dyDescent="0.25">
      <c r="B23" s="126" t="s">
        <v>817</v>
      </c>
      <c r="C23" s="179">
        <v>4</v>
      </c>
      <c r="D23" s="180"/>
      <c r="E23" s="179">
        <v>4</v>
      </c>
      <c r="F23" s="180"/>
      <c r="G23" s="179">
        <v>5</v>
      </c>
      <c r="H23" s="180"/>
    </row>
    <row r="24" spans="1:21" x14ac:dyDescent="0.25">
      <c r="B24" s="126" t="s">
        <v>831</v>
      </c>
      <c r="C24" s="179">
        <v>4</v>
      </c>
      <c r="D24" s="180"/>
      <c r="E24" s="179">
        <v>4</v>
      </c>
      <c r="F24" s="180"/>
      <c r="G24" s="179">
        <v>5</v>
      </c>
      <c r="H24" s="180"/>
    </row>
    <row r="25" spans="1:21" x14ac:dyDescent="0.25">
      <c r="B25" s="126" t="s">
        <v>815</v>
      </c>
      <c r="C25" s="388">
        <v>4</v>
      </c>
      <c r="D25" s="389"/>
      <c r="E25" s="388">
        <v>4</v>
      </c>
      <c r="F25" s="389"/>
      <c r="G25" s="388">
        <v>5</v>
      </c>
      <c r="H25" s="389"/>
    </row>
    <row r="26" spans="1:21" x14ac:dyDescent="0.25">
      <c r="B26" s="126" t="s">
        <v>816</v>
      </c>
      <c r="C26" s="388">
        <v>4</v>
      </c>
      <c r="D26" s="389"/>
      <c r="E26" s="388">
        <v>4</v>
      </c>
      <c r="F26" s="389"/>
      <c r="G26" s="388">
        <v>5</v>
      </c>
      <c r="H26" s="389"/>
    </row>
    <row r="27" spans="1:21" ht="39.75" customHeight="1" x14ac:dyDescent="0.35">
      <c r="A27" s="241" t="s">
        <v>542</v>
      </c>
      <c r="B27" s="241"/>
      <c r="C27" s="241"/>
      <c r="D27" s="241"/>
      <c r="E27" s="241"/>
      <c r="F27" s="241"/>
      <c r="G27" s="241"/>
      <c r="H27" s="241"/>
      <c r="I27"/>
      <c r="J27" s="63" t="s">
        <v>396</v>
      </c>
      <c r="K27" s="61" t="s">
        <v>397</v>
      </c>
      <c r="S27" s="67">
        <v>0</v>
      </c>
    </row>
    <row r="28" spans="1:21" ht="39" customHeight="1" x14ac:dyDescent="0.35">
      <c r="A28" s="118"/>
      <c r="B28" s="152" t="s">
        <v>544</v>
      </c>
      <c r="C28" s="219" t="s">
        <v>545</v>
      </c>
      <c r="D28" s="344"/>
      <c r="E28" s="219" t="s">
        <v>546</v>
      </c>
      <c r="F28" s="344"/>
      <c r="G28" s="125"/>
      <c r="H28" s="125"/>
    </row>
    <row r="29" spans="1:21" ht="14.5" x14ac:dyDescent="0.35">
      <c r="A29" s="118"/>
      <c r="B29" s="99"/>
      <c r="C29" s="398" t="s">
        <v>15</v>
      </c>
      <c r="D29" s="399"/>
      <c r="E29" s="398"/>
      <c r="F29" s="399"/>
      <c r="G29" s="125"/>
      <c r="H29" s="125"/>
      <c r="K29" s="41" t="str">
        <f>IF(SUM(IF(B29="x",1,0),IF(C29="x",1,0),IF(E29="x",1,0)) &gt; 1,"(*) Marcar solo un valor","")</f>
        <v/>
      </c>
      <c r="S29" s="67">
        <v>579</v>
      </c>
      <c r="U29" s="1"/>
    </row>
    <row r="30" spans="1:21" ht="44" customHeight="1" x14ac:dyDescent="0.35">
      <c r="A30" s="241" t="s">
        <v>543</v>
      </c>
      <c r="B30" s="241"/>
      <c r="C30" s="241"/>
      <c r="D30" s="241"/>
      <c r="E30" s="241"/>
      <c r="F30" s="241"/>
      <c r="G30" s="241"/>
      <c r="H30" s="241"/>
      <c r="I30"/>
    </row>
    <row r="31" spans="1:21" ht="23.5" customHeight="1" x14ac:dyDescent="0.35">
      <c r="A31" s="64"/>
      <c r="B31" s="152" t="s">
        <v>547</v>
      </c>
      <c r="C31" s="219" t="s">
        <v>548</v>
      </c>
      <c r="D31" s="344"/>
      <c r="E31" s="219" t="s">
        <v>549</v>
      </c>
      <c r="F31" s="344"/>
      <c r="G31" s="153"/>
      <c r="H31" s="153"/>
    </row>
    <row r="32" spans="1:21" ht="14.5" x14ac:dyDescent="0.35">
      <c r="A32" s="118"/>
      <c r="B32" s="99"/>
      <c r="C32" s="398" t="s">
        <v>15</v>
      </c>
      <c r="D32" s="399"/>
      <c r="E32" s="398"/>
      <c r="F32" s="399"/>
      <c r="G32" s="125"/>
      <c r="H32" s="125"/>
      <c r="K32" s="41" t="str">
        <f>IF(SUM(IF(B32="x",1,0),IF(C32="x",1,0),IF(E32="x",1,0)) &gt; 1,"(*) Marcar solo un valor","")</f>
        <v/>
      </c>
      <c r="S32" s="67">
        <v>580</v>
      </c>
      <c r="U32" s="1"/>
    </row>
    <row r="33" spans="1:22" ht="14.5" x14ac:dyDescent="0.35">
      <c r="A33" s="25"/>
      <c r="B33" s="25"/>
      <c r="C33" s="25"/>
      <c r="D33" s="25"/>
      <c r="E33" s="25"/>
      <c r="F33" s="25"/>
      <c r="G33" s="25"/>
      <c r="H33" s="4"/>
    </row>
    <row r="34" spans="1:22" ht="14.5" x14ac:dyDescent="0.35">
      <c r="A34" s="368" t="s">
        <v>697</v>
      </c>
      <c r="B34" s="368"/>
      <c r="C34" s="368"/>
      <c r="D34" s="368"/>
      <c r="E34" s="368"/>
      <c r="F34" s="368"/>
      <c r="G34" s="368"/>
      <c r="H34" s="368"/>
      <c r="I34"/>
    </row>
    <row r="35" spans="1:22" ht="13" x14ac:dyDescent="0.25">
      <c r="A35" s="223"/>
      <c r="B35" s="223"/>
      <c r="C35" s="224"/>
      <c r="D35" s="100" t="s">
        <v>1</v>
      </c>
      <c r="E35" s="100" t="s">
        <v>2</v>
      </c>
      <c r="F35" s="272" t="s">
        <v>3</v>
      </c>
      <c r="G35" s="340"/>
      <c r="H35" s="273"/>
      <c r="J35" s="54" t="s">
        <v>388</v>
      </c>
    </row>
    <row r="36" spans="1:22" ht="73.5" customHeight="1" x14ac:dyDescent="0.25">
      <c r="A36" s="233" t="s">
        <v>698</v>
      </c>
      <c r="B36" s="234"/>
      <c r="C36" s="235"/>
      <c r="D36" s="99" t="s">
        <v>15</v>
      </c>
      <c r="E36" s="99"/>
      <c r="F36" s="199" t="s">
        <v>887</v>
      </c>
      <c r="G36" s="200"/>
      <c r="H36" s="201"/>
      <c r="J36" s="55" t="str">
        <f>CONCATENATE("(",LEN(F36),")")</f>
        <v>(177)</v>
      </c>
      <c r="K36" s="53" t="str">
        <f>IF(( AND(D36="x",E36="x") ),"(*) Marcar solo un valor: Si o No",IF(AND(E36="x",LEN(F36)=0),"(*) Completar la celda de explicación",
CONCATENATE("(Si/No) Marcar con 'X' solo uno de los campos. (Explicación) Longitud Máxima de ",Explicacion_LongMaximo," caracteres")))</f>
        <v>(Si/No) Marcar con 'X' solo uno de los campos. (Explicación) Longitud Máxima de 1000 caracteres</v>
      </c>
      <c r="S36" s="67">
        <v>581</v>
      </c>
      <c r="U36" s="1"/>
      <c r="V36" s="68">
        <f>IF( AND(D36="",E36=""),0,IF(AND(E36&lt;&gt;"",F36=""),0,1))</f>
        <v>1</v>
      </c>
    </row>
    <row r="37" spans="1:22" ht="93.75" customHeight="1" x14ac:dyDescent="0.25">
      <c r="A37" s="233" t="s">
        <v>699</v>
      </c>
      <c r="B37" s="234"/>
      <c r="C37" s="235"/>
      <c r="D37" s="99"/>
      <c r="E37" s="99" t="s">
        <v>15</v>
      </c>
      <c r="F37" s="199" t="s">
        <v>887</v>
      </c>
      <c r="G37" s="200"/>
      <c r="H37" s="201"/>
      <c r="J37" s="55" t="str">
        <f>CONCATENATE("(",LEN(F37),")")</f>
        <v>(177)</v>
      </c>
      <c r="K37" s="53" t="str">
        <f>IF(( AND(D37="x",E37="x") ),"(*) Marcar solo un valor: Si o No",IF(AND(E37="x",LEN(F37)=0),"(*) Completar la celda de explicación",
CONCATENATE("(Si/No) Marcar con 'X' solo uno de los campos. (Explicación) Longitud Máxima de ",Explicacion_LongMaximo," caracteres")))</f>
        <v>(Si/No) Marcar con 'X' solo uno de los campos. (Explicación) Longitud Máxima de 1000 caracteres</v>
      </c>
      <c r="S37" s="67">
        <v>582</v>
      </c>
      <c r="U37" s="1"/>
      <c r="V37" s="68">
        <f>IF( AND(D37="",E37=""),0,IF(AND(E37&lt;&gt;"",F37=""),0,1))</f>
        <v>1</v>
      </c>
    </row>
    <row r="38" spans="1:22" ht="47.25" customHeight="1" x14ac:dyDescent="0.25">
      <c r="A38" s="233" t="s">
        <v>700</v>
      </c>
      <c r="B38" s="234"/>
      <c r="C38" s="235"/>
      <c r="D38" s="99"/>
      <c r="E38" s="99" t="s">
        <v>15</v>
      </c>
      <c r="F38" s="199" t="s">
        <v>876</v>
      </c>
      <c r="G38" s="200"/>
      <c r="H38" s="201"/>
      <c r="J38" s="55" t="str">
        <f>CONCATENATE("(",LEN(F38),")")</f>
        <v>(77)</v>
      </c>
      <c r="K38" s="53" t="str">
        <f>IF(( AND(D38="x",E38="x") ),"(*) Marcar solo un valor: Si o No",IF(AND(E38="x",LEN(F38)=0),"(*) Completar la celda de explicación",
CONCATENATE("(Si/No) Marcar con 'X' solo uno de los campos. (Explicación) Longitud Máxima de ",Explicacion_LongMaximo," caracteres")))</f>
        <v>(Si/No) Marcar con 'X' solo uno de los campos. (Explicación) Longitud Máxima de 1000 caracteres</v>
      </c>
      <c r="S38" s="67">
        <v>82</v>
      </c>
      <c r="U38" s="1"/>
      <c r="V38" s="68">
        <f>IF( AND(D38="",E38=""),0,IF(AND(E38&lt;&gt;"",F38=""),0,1))</f>
        <v>1</v>
      </c>
    </row>
    <row r="39" spans="1:22" ht="30.75" customHeight="1" x14ac:dyDescent="0.35">
      <c r="A39" s="240" t="s">
        <v>207</v>
      </c>
      <c r="B39" s="240"/>
      <c r="C39" s="240"/>
      <c r="D39" s="240"/>
      <c r="E39" s="240"/>
      <c r="F39" s="240"/>
      <c r="G39" s="240"/>
      <c r="H39" s="240"/>
      <c r="I39"/>
    </row>
    <row r="40" spans="1:22" ht="14.5" x14ac:dyDescent="0.35">
      <c r="C40" s="223"/>
      <c r="D40" s="223"/>
      <c r="E40" s="224"/>
      <c r="F40" s="3" t="s">
        <v>1</v>
      </c>
      <c r="G40" s="3" t="s">
        <v>2</v>
      </c>
      <c r="H40" s="4"/>
    </row>
    <row r="41" spans="1:22" ht="26.25" customHeight="1" x14ac:dyDescent="0.35">
      <c r="C41" s="236" t="s">
        <v>208</v>
      </c>
      <c r="D41" s="237"/>
      <c r="E41" s="238"/>
      <c r="F41" s="99"/>
      <c r="G41" s="99" t="s">
        <v>15</v>
      </c>
      <c r="H41" s="4"/>
      <c r="K41" s="41" t="str">
        <f>IF(( AND(F41="x",G41="x") ),"(*) Marcar solo un valor: Si o No","")</f>
        <v/>
      </c>
      <c r="S41" s="67">
        <v>226</v>
      </c>
      <c r="U41" s="1"/>
    </row>
    <row r="42" spans="1:22" ht="26.25" customHeight="1" x14ac:dyDescent="0.35">
      <c r="C42" s="236" t="s">
        <v>209</v>
      </c>
      <c r="D42" s="237"/>
      <c r="E42" s="238"/>
      <c r="F42" s="99"/>
      <c r="G42" s="99" t="s">
        <v>15</v>
      </c>
      <c r="H42" s="4"/>
      <c r="K42" s="41" t="str">
        <f>IF(( AND(F42="x",G42="x") ),"(*) Marcar solo un valor: Si o No","")</f>
        <v/>
      </c>
      <c r="S42" s="67">
        <v>227</v>
      </c>
      <c r="U42" s="1"/>
    </row>
    <row r="43" spans="1:22" ht="43.5" customHeight="1" x14ac:dyDescent="0.35">
      <c r="B43" s="391" t="s">
        <v>701</v>
      </c>
      <c r="C43" s="391"/>
      <c r="D43" s="391"/>
      <c r="E43" s="391"/>
      <c r="F43" s="335"/>
      <c r="G43" s="335"/>
      <c r="H43" s="335"/>
      <c r="I43"/>
    </row>
    <row r="44" spans="1:22" ht="13.5" customHeight="1" x14ac:dyDescent="0.25">
      <c r="B44" s="359" t="s">
        <v>210</v>
      </c>
      <c r="C44" s="392" t="s">
        <v>211</v>
      </c>
      <c r="D44" s="393"/>
      <c r="E44" s="394"/>
      <c r="F44" s="352" t="s">
        <v>212</v>
      </c>
      <c r="G44" s="352"/>
      <c r="H44" s="352"/>
      <c r="I44" s="352"/>
    </row>
    <row r="45" spans="1:22" ht="45" customHeight="1" x14ac:dyDescent="0.25">
      <c r="B45" s="360"/>
      <c r="C45" s="132" t="s">
        <v>173</v>
      </c>
      <c r="D45" s="154" t="s">
        <v>702</v>
      </c>
      <c r="E45" s="132" t="s">
        <v>703</v>
      </c>
      <c r="F45" s="132" t="s">
        <v>173</v>
      </c>
      <c r="G45" s="132" t="s">
        <v>213</v>
      </c>
      <c r="H45" s="154" t="s">
        <v>702</v>
      </c>
      <c r="I45" s="132" t="s">
        <v>703</v>
      </c>
      <c r="J45" s="58" t="s">
        <v>394</v>
      </c>
      <c r="K45" s="62" t="s">
        <v>395</v>
      </c>
      <c r="S45" s="67">
        <v>347</v>
      </c>
      <c r="U45" s="1"/>
    </row>
    <row r="46" spans="1:22" x14ac:dyDescent="0.25">
      <c r="B46" s="155"/>
      <c r="C46" s="156"/>
      <c r="D46" s="157"/>
      <c r="E46" s="157"/>
      <c r="F46" s="156"/>
      <c r="G46" s="155"/>
      <c r="H46" s="157"/>
      <c r="I46" s="155"/>
      <c r="K46" s="41" t="str">
        <f>IF(AND(OR(F41="x",F42="x"),LEN(B46)=0),"(*) Completar la tabla de evaluación","")</f>
        <v/>
      </c>
    </row>
    <row r="47" spans="1:22" x14ac:dyDescent="0.25">
      <c r="B47" s="155"/>
      <c r="C47" s="156"/>
      <c r="D47" s="157"/>
      <c r="E47" s="157"/>
      <c r="F47" s="156"/>
      <c r="G47" s="155"/>
      <c r="H47" s="157"/>
      <c r="I47" s="155"/>
    </row>
    <row r="48" spans="1:22" x14ac:dyDescent="0.25">
      <c r="B48" s="155"/>
      <c r="C48" s="156"/>
      <c r="D48" s="157"/>
      <c r="E48" s="157"/>
      <c r="F48" s="156"/>
      <c r="G48" s="155"/>
      <c r="H48" s="157"/>
      <c r="I48" s="155"/>
    </row>
    <row r="49" spans="2:19" ht="20" x14ac:dyDescent="0.25">
      <c r="B49" s="390" t="s">
        <v>704</v>
      </c>
      <c r="C49" s="390"/>
      <c r="D49" s="390"/>
      <c r="E49" s="390"/>
      <c r="F49" s="390"/>
      <c r="G49" s="390"/>
      <c r="H49" s="390"/>
      <c r="J49" s="63" t="s">
        <v>396</v>
      </c>
      <c r="K49" s="61" t="s">
        <v>397</v>
      </c>
      <c r="S49" s="67">
        <v>0</v>
      </c>
    </row>
  </sheetData>
  <sheetProtection algorithmName="SHA-512" hashValue="CXBxjSFaSsXoMlP3KU6ff4sCpxJrgJmp0A1c7douH9bs6BN4p7pqsN2IskIcRJcl8alJH+9CGAIeWVexnQLlrQ==" saltValue="ZmdeQ6oZrP/XDlefoS+NYg==" spinCount="100000" sheet="1" objects="1" scenarios="1" formatCells="0" formatRows="0" insertRows="0"/>
  <dataConsolidate link="1"/>
  <mergeCells count="62">
    <mergeCell ref="A30:H30"/>
    <mergeCell ref="C31:D31"/>
    <mergeCell ref="E31:F31"/>
    <mergeCell ref="C32:D32"/>
    <mergeCell ref="E32:F32"/>
    <mergeCell ref="E29:F29"/>
    <mergeCell ref="E28:F28"/>
    <mergeCell ref="C29:D29"/>
    <mergeCell ref="C28:D28"/>
    <mergeCell ref="A1:H1"/>
    <mergeCell ref="A3:H3"/>
    <mergeCell ref="A7:H7"/>
    <mergeCell ref="B15:G15"/>
    <mergeCell ref="B14:G14"/>
    <mergeCell ref="B17:G17"/>
    <mergeCell ref="B18:G18"/>
    <mergeCell ref="B13:G13"/>
    <mergeCell ref="B12:G12"/>
    <mergeCell ref="B16:G16"/>
    <mergeCell ref="C21:D21"/>
    <mergeCell ref="E21:F21"/>
    <mergeCell ref="A34:H34"/>
    <mergeCell ref="A35:C35"/>
    <mergeCell ref="F35:H35"/>
    <mergeCell ref="A5:C5"/>
    <mergeCell ref="F4:H4"/>
    <mergeCell ref="F5:H5"/>
    <mergeCell ref="A9:C9"/>
    <mergeCell ref="F8:H8"/>
    <mergeCell ref="F9:H9"/>
    <mergeCell ref="A4:C4"/>
    <mergeCell ref="A8:C8"/>
    <mergeCell ref="B19:H19"/>
    <mergeCell ref="A10:H10"/>
    <mergeCell ref="A20:H20"/>
    <mergeCell ref="G21:H21"/>
    <mergeCell ref="B11:G11"/>
    <mergeCell ref="B49:H49"/>
    <mergeCell ref="B44:B45"/>
    <mergeCell ref="C42:E42"/>
    <mergeCell ref="B43:H43"/>
    <mergeCell ref="C44:E44"/>
    <mergeCell ref="F44:I44"/>
    <mergeCell ref="F36:H36"/>
    <mergeCell ref="A36:C36"/>
    <mergeCell ref="A38:C38"/>
    <mergeCell ref="F38:H38"/>
    <mergeCell ref="C41:E41"/>
    <mergeCell ref="A39:H39"/>
    <mergeCell ref="C40:E40"/>
    <mergeCell ref="A37:C37"/>
    <mergeCell ref="F37:H37"/>
    <mergeCell ref="A27:H27"/>
    <mergeCell ref="G22:H22"/>
    <mergeCell ref="G25:H25"/>
    <mergeCell ref="G26:H26"/>
    <mergeCell ref="E22:F22"/>
    <mergeCell ref="C22:D22"/>
    <mergeCell ref="C25:D25"/>
    <mergeCell ref="E25:F25"/>
    <mergeCell ref="C26:D26"/>
    <mergeCell ref="E26:F26"/>
  </mergeCells>
  <dataValidations xWindow="345" yWindow="481" count="5">
    <dataValidation type="textLength" allowBlank="1" showErrorMessage="1" error="Cantidad de caracteres NO valido." sqref="F5:H5 F9:H9 F36:H38" xr:uid="{00000000-0002-0000-1500-000000000000}">
      <formula1>Explicacion_LongMinimo</formula1>
      <formula2>Explicacion_LongMaximo</formula2>
    </dataValidation>
    <dataValidation type="custom" allowBlank="1" showDropDown="1" showInputMessage="1" showErrorMessage="1" error="Valor NO Válido." prompt="Ingrese &quot;X&quot;" sqref="D5:E5 D9:E9 F41:G42 D36:E38 B29 B32" xr:uid="{00000000-0002-0000-1500-000001000000}">
      <formula1>COUNTIF(Respuesta_SINO,TRIM(CELL("contents")))=1</formula1>
    </dataValidation>
    <dataValidation type="decimal" allowBlank="1" showInputMessage="1" showErrorMessage="1" error="Valor NO Válido" prompt="Ingrese Número" sqref="H11:H18 C22:H26" xr:uid="{00000000-0002-0000-1500-000002000000}">
      <formula1>Decimal2_Minimo</formula1>
      <formula2>Decimal2_Maximo</formula2>
    </dataValidation>
    <dataValidation type="date" allowBlank="1" showInputMessage="1" showErrorMessage="1" error="Fecha No Valida" prompt="(dd/mm/yyyy)" sqref="C46:C48 F46:F48" xr:uid="{00000000-0002-0000-1500-000003000000}">
      <formula1>Fecha_Minimo</formula1>
      <formula2>Fecha_Maximo</formula2>
    </dataValidation>
    <dataValidation type="custom" allowBlank="1" showInputMessage="1" showErrorMessage="1" error="Valor NO Válido" prompt="Ingrese &quot;X&quot;" sqref="C29:F29 C32:F32" xr:uid="{00000000-0002-0000-1500-000004000000}">
      <formula1>COUNTIF(Respuesta_SINO,TRIM(CELL("contents")))=1</formula1>
    </dataValidation>
  </dataValidations>
  <hyperlinks>
    <hyperlink ref="K3" location="Principal!A1" display="Volver al Indice" xr:uid="{00000000-0004-0000-1500-000000000000}"/>
  </hyperlinks>
  <pageMargins left="0.7" right="0.7" top="0.75" bottom="0.75" header="0.3" footer="0.3"/>
  <pageSetup paperSize="9" scale="94" orientation="portrait" r:id="rId1"/>
  <rowBreaks count="1" manualBreakCount="1">
    <brk id="38" max="8" man="1"/>
  </rowBreaks>
  <extLst>
    <ext xmlns:x14="http://schemas.microsoft.com/office/spreadsheetml/2009/9/main" uri="{CCE6A557-97BC-4b89-ADB6-D9C93CAAB3DF}">
      <x14:dataValidations xmlns:xm="http://schemas.microsoft.com/office/excel/2006/main" xWindow="345" yWindow="481" count="2">
        <x14:dataValidation type="list" allowBlank="1" showDropDown="1" showInputMessage="1" showErrorMessage="1" xr:uid="{00000000-0002-0000-1500-000005000000}">
          <x14:formula1>
            <xm:f>Validacion!$J$3:$J$4</xm:f>
          </x14:formula1>
          <xm:sqref>H46:H48 D47:D48</xm:sqref>
        </x14:dataValidation>
        <x14:dataValidation type="list" allowBlank="1" showDropDown="1" showInputMessage="1" showErrorMessage="1" error="Ingresar SI o NO" xr:uid="{00000000-0002-0000-1500-000006000000}">
          <x14:formula1>
            <xm:f>Validacion!$J$3:$J$4</xm:f>
          </x14:formula1>
          <xm:sqref>D46</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V127"/>
  <sheetViews>
    <sheetView topLeftCell="A49" zoomScale="112" zoomScaleNormal="112" workbookViewId="0">
      <selection activeCell="P61" sqref="P61"/>
    </sheetView>
  </sheetViews>
  <sheetFormatPr baseColWidth="10" defaultColWidth="11.453125" defaultRowHeight="12.5" x14ac:dyDescent="0.25"/>
  <cols>
    <col min="1" max="1" width="3.54296875" style="1" customWidth="1"/>
    <col min="2" max="2" width="11.1796875" style="1" customWidth="1"/>
    <col min="3" max="3" width="13.1796875" style="1" customWidth="1"/>
    <col min="4" max="4" width="16.1796875" style="1" customWidth="1"/>
    <col min="5" max="5" width="5" style="1" customWidth="1"/>
    <col min="6" max="6" width="6.1796875" style="1" customWidth="1"/>
    <col min="7" max="8" width="2.54296875" style="1" customWidth="1"/>
    <col min="9" max="9" width="3.1796875" style="1" customWidth="1"/>
    <col min="10" max="10" width="4.81640625" style="1" customWidth="1"/>
    <col min="11" max="11" width="8.1796875" style="1" customWidth="1"/>
    <col min="12" max="12" width="3.1796875" style="1" customWidth="1"/>
    <col min="13" max="13" width="4" style="1" customWidth="1"/>
    <col min="14" max="14" width="1.1796875" style="1" customWidth="1"/>
    <col min="15" max="15" width="5.1796875" style="1" bestFit="1" customWidth="1"/>
    <col min="16" max="16" width="48.453125" style="1" customWidth="1"/>
    <col min="17" max="18" width="5" style="1" customWidth="1"/>
    <col min="19" max="19" width="5" style="67" customWidth="1"/>
    <col min="20" max="20" width="5.1796875" style="67" customWidth="1"/>
    <col min="21" max="21" width="2.1796875" style="67" customWidth="1"/>
    <col min="22" max="22" width="2.81640625" style="67" customWidth="1"/>
    <col min="23" max="16384" width="11.453125" style="1"/>
  </cols>
  <sheetData>
    <row r="1" spans="1:22" ht="14" x14ac:dyDescent="0.25">
      <c r="A1" s="248" t="s">
        <v>52</v>
      </c>
      <c r="B1" s="248"/>
      <c r="C1" s="248"/>
      <c r="D1" s="248"/>
      <c r="E1" s="248"/>
      <c r="F1" s="248"/>
      <c r="G1" s="248"/>
      <c r="H1" s="248"/>
      <c r="I1" s="248"/>
      <c r="J1" s="248"/>
      <c r="K1" s="248"/>
      <c r="L1" s="248"/>
      <c r="M1" s="248"/>
      <c r="P1" s="95" t="str">
        <f>'15'!A1</f>
        <v xml:space="preserve">PILAR III: EL DIRECTORIO Y LA ALTA GERENCIA </v>
      </c>
      <c r="U1" s="67">
        <v>6</v>
      </c>
    </row>
    <row r="2" spans="1:22" ht="13" hidden="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c r="P2" s="95"/>
    </row>
    <row r="3" spans="1:22" ht="15" customHeight="1" x14ac:dyDescent="0.35">
      <c r="A3" s="368" t="s">
        <v>706</v>
      </c>
      <c r="B3" s="368"/>
      <c r="C3" s="368"/>
      <c r="D3" s="368"/>
      <c r="E3" s="368"/>
      <c r="F3" s="368"/>
      <c r="G3" s="368"/>
      <c r="H3" s="368"/>
      <c r="I3" s="368"/>
      <c r="J3" s="368"/>
      <c r="K3" s="368"/>
      <c r="L3" s="368"/>
      <c r="M3" s="368"/>
      <c r="O3"/>
      <c r="P3" s="94" t="s">
        <v>355</v>
      </c>
      <c r="U3" s="67">
        <f>SUM(V:V)</f>
        <v>6</v>
      </c>
    </row>
    <row r="4" spans="1:22" ht="18" customHeight="1" x14ac:dyDescent="0.25">
      <c r="A4" s="223"/>
      <c r="B4" s="223"/>
      <c r="C4" s="223"/>
      <c r="D4" s="224"/>
      <c r="E4" s="100" t="s">
        <v>1</v>
      </c>
      <c r="F4" s="100" t="s">
        <v>2</v>
      </c>
      <c r="G4" s="264" t="s">
        <v>3</v>
      </c>
      <c r="H4" s="264"/>
      <c r="I4" s="264"/>
      <c r="J4" s="264"/>
      <c r="K4" s="264"/>
      <c r="L4" s="264"/>
      <c r="M4" s="264"/>
      <c r="O4" s="54" t="s">
        <v>388</v>
      </c>
    </row>
    <row r="5" spans="1:22" ht="57.75" customHeight="1" x14ac:dyDescent="0.25">
      <c r="A5" s="233" t="s">
        <v>708</v>
      </c>
      <c r="B5" s="234"/>
      <c r="C5" s="234"/>
      <c r="D5" s="235"/>
      <c r="E5" s="99" t="s">
        <v>15</v>
      </c>
      <c r="F5" s="99"/>
      <c r="G5" s="199"/>
      <c r="H5" s="200"/>
      <c r="I5" s="200"/>
      <c r="J5" s="200"/>
      <c r="K5" s="200"/>
      <c r="L5" s="200"/>
      <c r="M5" s="201"/>
      <c r="O5" s="55" t="str">
        <f>CONCATENATE("(",LEN(G5),")")</f>
        <v>(0)</v>
      </c>
      <c r="P5" s="53"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67">
        <v>83</v>
      </c>
      <c r="V5" s="68">
        <f>IF( AND(E5="",F5=""),0,IF(AND(F5&lt;&gt;"",G5=""),0,1))</f>
        <v>1</v>
      </c>
    </row>
    <row r="6" spans="1:22" ht="36.75" customHeight="1" x14ac:dyDescent="0.25">
      <c r="A6" s="233" t="s">
        <v>709</v>
      </c>
      <c r="B6" s="234"/>
      <c r="C6" s="234"/>
      <c r="D6" s="235"/>
      <c r="E6" s="99" t="s">
        <v>15</v>
      </c>
      <c r="F6" s="99"/>
      <c r="G6" s="199"/>
      <c r="H6" s="200"/>
      <c r="I6" s="200"/>
      <c r="J6" s="200"/>
      <c r="K6" s="200"/>
      <c r="L6" s="200"/>
      <c r="M6" s="201"/>
      <c r="O6" s="55" t="str">
        <f>CONCATENATE("(",LEN(G6),")")</f>
        <v>(0)</v>
      </c>
      <c r="P6" s="53" t="str">
        <f>IF(( AND(E6="x",F6="x") ),"(*) Marcar solo un valor: Si o No",IF(AND(F6="x",LEN(G6)=0),"(*) Completar la celda de explicación",
CONCATENATE("(Si/No) Marcar con 'X' solo uno de los campos. (Explicación) Longitud Máxima de ",Explicacion_LongMaximo," caracteres")))</f>
        <v>(Si/No) Marcar con 'X' solo uno de los campos. (Explicación) Longitud Máxima de 1000 caracteres</v>
      </c>
      <c r="S6" s="67">
        <v>84</v>
      </c>
      <c r="V6" s="68">
        <f>IF( AND(E6="",F6=""),0,IF(AND(F6&lt;&gt;"",G6=""),0,1))</f>
        <v>1</v>
      </c>
    </row>
    <row r="7" spans="1:22" ht="45.75" customHeight="1" x14ac:dyDescent="0.25">
      <c r="A7" s="233" t="s">
        <v>710</v>
      </c>
      <c r="B7" s="234"/>
      <c r="C7" s="234"/>
      <c r="D7" s="235"/>
      <c r="E7" s="99" t="s">
        <v>15</v>
      </c>
      <c r="F7" s="99"/>
      <c r="G7" s="199"/>
      <c r="H7" s="200"/>
      <c r="I7" s="200"/>
      <c r="J7" s="200"/>
      <c r="K7" s="200"/>
      <c r="L7" s="200"/>
      <c r="M7" s="201"/>
      <c r="O7" s="55" t="str">
        <f>CONCATENATE("(",LEN(G7),")")</f>
        <v>(0)</v>
      </c>
      <c r="P7" s="53" t="str">
        <f>IF(( AND(E7="x",F7="x") ),"(*) Marcar solo un valor: Si o No",IF(AND(F7="x",LEN(G7)=0),"(*) Completar la celda de explicación",
CONCATENATE("(Si/No) Marcar con 'X' solo uno de los campos. (Explicación) Longitud Máxima de ",Explicacion_LongMaximo," caracteres")))</f>
        <v>(Si/No) Marcar con 'X' solo uno de los campos. (Explicación) Longitud Máxima de 1000 caracteres</v>
      </c>
      <c r="S7" s="67">
        <v>85</v>
      </c>
      <c r="V7" s="68">
        <f>IF( AND(E7="",F7=""),0,IF(AND(F7&lt;&gt;"",G7=""),0,1))</f>
        <v>1</v>
      </c>
    </row>
    <row r="8" spans="1:22" ht="37.5" customHeight="1" x14ac:dyDescent="0.25">
      <c r="A8" s="233" t="s">
        <v>707</v>
      </c>
      <c r="B8" s="234"/>
      <c r="C8" s="234"/>
      <c r="D8" s="235"/>
      <c r="E8" s="99" t="s">
        <v>15</v>
      </c>
      <c r="F8" s="99"/>
      <c r="G8" s="199"/>
      <c r="H8" s="200"/>
      <c r="I8" s="200"/>
      <c r="J8" s="200"/>
      <c r="K8" s="200"/>
      <c r="L8" s="200"/>
      <c r="M8" s="201"/>
      <c r="O8" s="55" t="str">
        <f>CONCATENATE("(",LEN(G8),")")</f>
        <v>(0)</v>
      </c>
      <c r="P8" s="53" t="str">
        <f>IF(( AND(E8="x",F8="x") ),"(*) Marcar solo un valor: Si o No",IF(AND(F8="x",LEN(G8)=0),"(*) Completar la celda de explicación",
CONCATENATE("(Si/No) Marcar con 'X' solo uno de los campos. (Explicación) Longitud Máxima de ",Explicacion_LongMaximo," caracteres")))</f>
        <v>(Si/No) Marcar con 'X' solo uno de los campos. (Explicación) Longitud Máxima de 1000 caracteres</v>
      </c>
      <c r="S8" s="67">
        <v>86</v>
      </c>
      <c r="V8" s="68">
        <f>IF( AND(E8="",F8=""),0,IF(AND(F8&lt;&gt;"",G8=""),0,1))</f>
        <v>1</v>
      </c>
    </row>
    <row r="9" spans="1:22" ht="15" customHeight="1" x14ac:dyDescent="0.25">
      <c r="A9" s="419"/>
      <c r="B9" s="419"/>
      <c r="C9" s="419"/>
      <c r="D9" s="419"/>
      <c r="E9" s="419"/>
      <c r="F9" s="419"/>
      <c r="G9" s="419"/>
      <c r="H9" s="419"/>
      <c r="I9" s="419"/>
      <c r="J9" s="419"/>
      <c r="K9" s="419"/>
      <c r="L9" s="419"/>
      <c r="M9" s="419"/>
    </row>
    <row r="10" spans="1:22" ht="14.5" x14ac:dyDescent="0.35">
      <c r="A10" s="368" t="s">
        <v>711</v>
      </c>
      <c r="B10" s="368"/>
      <c r="C10" s="368"/>
      <c r="D10" s="368"/>
      <c r="E10" s="368"/>
      <c r="F10" s="368"/>
      <c r="G10" s="368"/>
      <c r="H10" s="368"/>
      <c r="I10" s="368"/>
      <c r="J10" s="368"/>
      <c r="K10" s="368"/>
      <c r="L10" s="368"/>
      <c r="M10" s="368"/>
      <c r="O10"/>
    </row>
    <row r="11" spans="1:22" ht="18" customHeight="1" x14ac:dyDescent="0.25">
      <c r="A11" s="223"/>
      <c r="B11" s="223"/>
      <c r="C11" s="223"/>
      <c r="D11" s="224"/>
      <c r="E11" s="100" t="s">
        <v>1</v>
      </c>
      <c r="F11" s="100" t="s">
        <v>2</v>
      </c>
      <c r="G11" s="264" t="s">
        <v>3</v>
      </c>
      <c r="H11" s="264"/>
      <c r="I11" s="264"/>
      <c r="J11" s="264"/>
      <c r="K11" s="264"/>
      <c r="L11" s="264"/>
      <c r="M11" s="264"/>
      <c r="O11" s="54" t="s">
        <v>388</v>
      </c>
    </row>
    <row r="12" spans="1:22" ht="79.5" customHeight="1" x14ac:dyDescent="0.25">
      <c r="A12" s="227" t="s">
        <v>215</v>
      </c>
      <c r="B12" s="228"/>
      <c r="C12" s="228"/>
      <c r="D12" s="229"/>
      <c r="E12" s="99" t="s">
        <v>15</v>
      </c>
      <c r="F12" s="99"/>
      <c r="G12" s="199" t="s">
        <v>830</v>
      </c>
      <c r="H12" s="200"/>
      <c r="I12" s="200"/>
      <c r="J12" s="200"/>
      <c r="K12" s="200"/>
      <c r="L12" s="200"/>
      <c r="M12" s="201"/>
      <c r="O12" s="55" t="str">
        <f>CONCATENATE("(",LEN(G12),")")</f>
        <v>(110)</v>
      </c>
      <c r="P12" s="53" t="str">
        <f>IF(( AND(E12="x",F12="x") ),"(*) Marcar solo un valor: Si o No",IF(AND(F12="x",LEN(G12)=0),"(*) Completar la celda de explicación",
CONCATENATE("(Si/No) Marcar con 'X' solo uno de los campos. (Explicación) Longitud Máxima de ",Explicacion_LongMaximo," caracteres")))</f>
        <v>(Si/No) Marcar con 'X' solo uno de los campos. (Explicación) Longitud Máxima de 1000 caracteres</v>
      </c>
      <c r="S12" s="67">
        <v>87</v>
      </c>
      <c r="V12" s="68">
        <f>IF( AND(E12="",F12=""),0,IF(AND(F12&lt;&gt;"",G12=""),0,1))</f>
        <v>1</v>
      </c>
    </row>
    <row r="13" spans="1:22" x14ac:dyDescent="0.25">
      <c r="A13" s="419"/>
      <c r="B13" s="419"/>
      <c r="C13" s="419"/>
      <c r="D13" s="419"/>
      <c r="E13" s="419"/>
      <c r="F13" s="419"/>
      <c r="G13" s="419"/>
      <c r="H13" s="419"/>
      <c r="I13" s="419"/>
      <c r="J13" s="419"/>
      <c r="K13" s="419"/>
      <c r="L13" s="419"/>
      <c r="M13" s="419"/>
    </row>
    <row r="14" spans="1:22" ht="14.5" x14ac:dyDescent="0.35">
      <c r="A14" s="368" t="s">
        <v>712</v>
      </c>
      <c r="B14" s="368"/>
      <c r="C14" s="368"/>
      <c r="D14" s="368"/>
      <c r="E14" s="368"/>
      <c r="F14" s="368"/>
      <c r="G14" s="368"/>
      <c r="H14" s="368"/>
      <c r="I14" s="368"/>
      <c r="J14" s="368"/>
      <c r="K14" s="368"/>
      <c r="L14" s="368"/>
      <c r="M14" s="368"/>
      <c r="O14"/>
    </row>
    <row r="15" spans="1:22" ht="18" customHeight="1" x14ac:dyDescent="0.25">
      <c r="A15" s="223"/>
      <c r="B15" s="223"/>
      <c r="C15" s="223"/>
      <c r="D15" s="224"/>
      <c r="E15" s="100" t="s">
        <v>1</v>
      </c>
      <c r="F15" s="100" t="s">
        <v>2</v>
      </c>
      <c r="G15" s="264" t="s">
        <v>3</v>
      </c>
      <c r="H15" s="264"/>
      <c r="I15" s="264"/>
      <c r="J15" s="264"/>
      <c r="K15" s="264"/>
      <c r="L15" s="264"/>
      <c r="M15" s="264"/>
      <c r="O15" s="54" t="s">
        <v>388</v>
      </c>
    </row>
    <row r="16" spans="1:22" ht="80.25" customHeight="1" x14ac:dyDescent="0.25">
      <c r="A16" s="227" t="s">
        <v>612</v>
      </c>
      <c r="B16" s="228"/>
      <c r="C16" s="228"/>
      <c r="D16" s="229"/>
      <c r="E16" s="99" t="s">
        <v>15</v>
      </c>
      <c r="F16" s="99"/>
      <c r="G16" s="199"/>
      <c r="H16" s="200"/>
      <c r="I16" s="200"/>
      <c r="J16" s="200"/>
      <c r="K16" s="200"/>
      <c r="L16" s="200"/>
      <c r="M16" s="201"/>
      <c r="O16" s="55" t="str">
        <f>CONCATENATE("(",LEN(G16),")")</f>
        <v>(0)</v>
      </c>
      <c r="P16" s="53" t="str">
        <f>IF(( AND(E16="x",F16="x") ),"(*) Marcar solo un valor: Si o No",IF(AND(F16="x",LEN(G16)=0),"(*) Completar la celda de explicación",
CONCATENATE("(Si/No) Marcar con 'X' solo uno de los campos. (Explicación) Longitud Máxima de ",Explicacion_LongMaximo," caracteres")))</f>
        <v>(Si/No) Marcar con 'X' solo uno de los campos. (Explicación) Longitud Máxima de 1000 caracteres</v>
      </c>
      <c r="S16" s="67">
        <v>88</v>
      </c>
      <c r="V16" s="68">
        <f>IF( AND(E16="",F16=""),0,IF(AND(F16&lt;&gt;"",G16=""),0,1))</f>
        <v>1</v>
      </c>
    </row>
    <row r="17" spans="1:20" ht="28.5" customHeight="1" x14ac:dyDescent="0.35">
      <c r="A17" s="436" t="s">
        <v>216</v>
      </c>
      <c r="B17" s="436"/>
      <c r="C17" s="436"/>
      <c r="D17" s="436"/>
      <c r="E17" s="436"/>
      <c r="F17" s="436"/>
      <c r="G17" s="436"/>
      <c r="H17" s="436"/>
      <c r="I17" s="436"/>
      <c r="J17" s="436"/>
      <c r="K17" s="436"/>
      <c r="L17" s="436"/>
      <c r="M17" s="436"/>
      <c r="O17"/>
    </row>
    <row r="18" spans="1:20" ht="15" customHeight="1" x14ac:dyDescent="0.25">
      <c r="C18" s="223"/>
      <c r="D18" s="223"/>
      <c r="E18" s="224"/>
      <c r="F18" s="272" t="s">
        <v>1</v>
      </c>
      <c r="G18" s="340"/>
      <c r="H18" s="273"/>
      <c r="I18" s="272" t="s">
        <v>2</v>
      </c>
      <c r="J18" s="273"/>
    </row>
    <row r="19" spans="1:20" ht="15.75" customHeight="1" x14ac:dyDescent="0.25">
      <c r="C19" s="284" t="s">
        <v>217</v>
      </c>
      <c r="D19" s="236"/>
      <c r="E19" s="236"/>
      <c r="F19" s="311"/>
      <c r="G19" s="315"/>
      <c r="H19" s="312"/>
      <c r="I19" s="311" t="s">
        <v>15</v>
      </c>
      <c r="J19" s="312"/>
      <c r="P19" s="41" t="str">
        <f>IF(( AND($F$19="x",$I$19="x") ),"(*) Marcar solo un valor: Si o No","")</f>
        <v/>
      </c>
      <c r="S19" s="67">
        <v>228</v>
      </c>
    </row>
    <row r="20" spans="1:20" ht="15.75" customHeight="1" x14ac:dyDescent="0.25">
      <c r="C20" s="284" t="s">
        <v>218</v>
      </c>
      <c r="D20" s="236"/>
      <c r="E20" s="236"/>
      <c r="F20" s="311" t="s">
        <v>15</v>
      </c>
      <c r="G20" s="315"/>
      <c r="H20" s="312"/>
      <c r="I20" s="311"/>
      <c r="J20" s="312"/>
      <c r="P20" s="41" t="str">
        <f>IF(( AND($F$20="x",$I$20="x") ),"(*) Marcar solo un valor: Si o No","")</f>
        <v/>
      </c>
      <c r="S20" s="67">
        <v>229</v>
      </c>
    </row>
    <row r="21" spans="1:20" ht="37.5" customHeight="1" x14ac:dyDescent="0.35">
      <c r="A21" s="294" t="s">
        <v>219</v>
      </c>
      <c r="B21" s="294"/>
      <c r="C21" s="294"/>
      <c r="D21" s="294"/>
      <c r="E21" s="294"/>
      <c r="F21" s="294"/>
      <c r="G21" s="294"/>
      <c r="H21" s="294"/>
      <c r="I21" s="294"/>
      <c r="J21" s="294"/>
      <c r="K21" s="294"/>
      <c r="L21" s="294"/>
      <c r="M21" s="294"/>
      <c r="O21"/>
    </row>
    <row r="22" spans="1:20" x14ac:dyDescent="0.25">
      <c r="A22" s="23"/>
      <c r="B22" s="402" t="s">
        <v>389</v>
      </c>
      <c r="C22" s="403"/>
      <c r="D22" s="403"/>
      <c r="E22" s="403"/>
      <c r="F22" s="403"/>
      <c r="G22" s="403"/>
      <c r="H22" s="403"/>
      <c r="I22" s="403"/>
      <c r="J22" s="403"/>
      <c r="K22" s="403"/>
      <c r="L22" s="403"/>
      <c r="M22" s="404"/>
    </row>
    <row r="23" spans="1:20" x14ac:dyDescent="0.25">
      <c r="B23" s="286" t="s">
        <v>220</v>
      </c>
      <c r="C23" s="286"/>
      <c r="D23" s="418" t="s">
        <v>577</v>
      </c>
      <c r="E23" s="418"/>
      <c r="F23" s="418"/>
      <c r="G23" s="418"/>
      <c r="H23" s="418"/>
      <c r="I23" s="418"/>
      <c r="J23" s="418"/>
      <c r="K23" s="418"/>
      <c r="L23" s="418"/>
      <c r="M23" s="418"/>
      <c r="S23" s="67">
        <v>230</v>
      </c>
    </row>
    <row r="24" spans="1:20" x14ac:dyDescent="0.25">
      <c r="B24" s="286" t="s">
        <v>221</v>
      </c>
      <c r="C24" s="286"/>
      <c r="D24" s="417">
        <v>37300</v>
      </c>
      <c r="E24" s="417"/>
      <c r="F24" s="417"/>
      <c r="G24" s="417"/>
      <c r="H24" s="417"/>
      <c r="I24" s="417"/>
      <c r="J24" s="417"/>
      <c r="K24" s="417"/>
      <c r="L24" s="417"/>
      <c r="M24" s="417"/>
      <c r="S24" s="67">
        <v>231</v>
      </c>
    </row>
    <row r="25" spans="1:20" ht="127.5" customHeight="1" x14ac:dyDescent="0.25">
      <c r="B25" s="286" t="s">
        <v>222</v>
      </c>
      <c r="C25" s="286"/>
      <c r="D25" s="418" t="s">
        <v>946</v>
      </c>
      <c r="E25" s="418"/>
      <c r="F25" s="418"/>
      <c r="G25" s="418"/>
      <c r="H25" s="418"/>
      <c r="I25" s="418"/>
      <c r="J25" s="418"/>
      <c r="K25" s="418"/>
      <c r="L25" s="418"/>
      <c r="M25" s="418"/>
      <c r="S25" s="67">
        <v>232</v>
      </c>
    </row>
    <row r="26" spans="1:20" x14ac:dyDescent="0.25">
      <c r="A26" s="282"/>
      <c r="B26" s="419"/>
      <c r="C26" s="419"/>
      <c r="D26" s="419"/>
      <c r="E26" s="419"/>
      <c r="F26" s="419"/>
      <c r="G26" s="419"/>
      <c r="H26" s="419"/>
      <c r="I26" s="419"/>
      <c r="J26" s="419"/>
      <c r="K26" s="419"/>
      <c r="L26" s="419"/>
      <c r="M26" s="419"/>
    </row>
    <row r="27" spans="1:20" ht="15" customHeight="1" x14ac:dyDescent="0.25">
      <c r="B27" s="284" t="s">
        <v>360</v>
      </c>
      <c r="C27" s="284"/>
      <c r="D27" s="284" t="s">
        <v>173</v>
      </c>
      <c r="E27" s="284"/>
      <c r="F27" s="284"/>
      <c r="G27" s="420" t="s">
        <v>223</v>
      </c>
      <c r="H27" s="375"/>
      <c r="I27" s="375"/>
      <c r="J27" s="376"/>
      <c r="K27" s="424" t="s">
        <v>550</v>
      </c>
      <c r="L27" s="425"/>
      <c r="M27" s="426"/>
    </row>
    <row r="28" spans="1:20" ht="21" customHeight="1" x14ac:dyDescent="0.25">
      <c r="B28" s="284"/>
      <c r="C28" s="284"/>
      <c r="D28" s="3" t="s">
        <v>224</v>
      </c>
      <c r="E28" s="284" t="s">
        <v>225</v>
      </c>
      <c r="F28" s="284"/>
      <c r="G28" s="421"/>
      <c r="H28" s="422"/>
      <c r="I28" s="422"/>
      <c r="J28" s="423"/>
      <c r="K28" s="427"/>
      <c r="L28" s="428"/>
      <c r="M28" s="429"/>
      <c r="O28" s="58" t="s">
        <v>394</v>
      </c>
      <c r="P28" s="62" t="s">
        <v>395</v>
      </c>
      <c r="S28" s="67">
        <v>233</v>
      </c>
    </row>
    <row r="29" spans="1:20" x14ac:dyDescent="0.25">
      <c r="B29" s="371" t="s">
        <v>831</v>
      </c>
      <c r="C29" s="372"/>
      <c r="D29" s="98">
        <v>43209</v>
      </c>
      <c r="E29" s="417"/>
      <c r="F29" s="417"/>
      <c r="G29" s="324" t="s">
        <v>833</v>
      </c>
      <c r="H29" s="325"/>
      <c r="I29" s="325"/>
      <c r="J29" s="326"/>
      <c r="K29" s="324" t="s">
        <v>835</v>
      </c>
      <c r="L29" s="325"/>
      <c r="M29" s="326"/>
    </row>
    <row r="30" spans="1:20" x14ac:dyDescent="0.25">
      <c r="B30" s="174" t="s">
        <v>815</v>
      </c>
      <c r="C30" s="175"/>
      <c r="D30" s="98">
        <v>43760</v>
      </c>
      <c r="E30" s="98"/>
      <c r="F30" s="98"/>
      <c r="G30" s="176" t="s">
        <v>834</v>
      </c>
      <c r="H30" s="177"/>
      <c r="I30" s="177"/>
      <c r="J30" s="178"/>
      <c r="K30" s="176" t="s">
        <v>835</v>
      </c>
      <c r="L30" s="177"/>
      <c r="M30" s="178"/>
    </row>
    <row r="31" spans="1:20" x14ac:dyDescent="0.25">
      <c r="B31" s="371" t="s">
        <v>832</v>
      </c>
      <c r="C31" s="372"/>
      <c r="D31" s="98">
        <v>43760</v>
      </c>
      <c r="E31" s="417"/>
      <c r="F31" s="417"/>
      <c r="G31" s="324" t="s">
        <v>834</v>
      </c>
      <c r="H31" s="325"/>
      <c r="I31" s="325"/>
      <c r="J31" s="326"/>
      <c r="K31" s="324" t="s">
        <v>835</v>
      </c>
      <c r="L31" s="325"/>
      <c r="M31" s="326"/>
    </row>
    <row r="32" spans="1:20" ht="20" x14ac:dyDescent="0.25">
      <c r="B32" s="286" t="s">
        <v>226</v>
      </c>
      <c r="C32" s="286"/>
      <c r="D32" s="286"/>
      <c r="E32" s="286"/>
      <c r="F32" s="286"/>
      <c r="G32" s="433">
        <v>33.299999999999997</v>
      </c>
      <c r="H32" s="434"/>
      <c r="I32" s="434"/>
      <c r="J32" s="434"/>
      <c r="K32" s="434"/>
      <c r="L32" s="434"/>
      <c r="M32" s="435"/>
      <c r="O32" s="63" t="s">
        <v>396</v>
      </c>
      <c r="P32" s="61" t="s">
        <v>397</v>
      </c>
      <c r="S32" s="67">
        <v>0</v>
      </c>
      <c r="T32" s="67">
        <v>234</v>
      </c>
    </row>
    <row r="33" spans="1:19" x14ac:dyDescent="0.25">
      <c r="B33" s="286" t="s">
        <v>227</v>
      </c>
      <c r="C33" s="286"/>
      <c r="D33" s="286"/>
      <c r="E33" s="286"/>
      <c r="F33" s="286"/>
      <c r="G33" s="414">
        <v>5</v>
      </c>
      <c r="H33" s="415"/>
      <c r="I33" s="415"/>
      <c r="J33" s="415"/>
      <c r="K33" s="415"/>
      <c r="L33" s="415"/>
      <c r="M33" s="416"/>
      <c r="S33" s="67">
        <v>235</v>
      </c>
    </row>
    <row r="34" spans="1:19" ht="8.25" customHeight="1" x14ac:dyDescent="0.25">
      <c r="B34" s="286" t="s">
        <v>228</v>
      </c>
      <c r="C34" s="286"/>
      <c r="D34" s="286"/>
      <c r="E34" s="286"/>
      <c r="F34" s="286"/>
      <c r="G34" s="410"/>
      <c r="H34" s="411"/>
      <c r="I34" s="411"/>
      <c r="J34" s="412"/>
      <c r="K34" s="410"/>
      <c r="L34" s="411"/>
      <c r="M34" s="412"/>
    </row>
    <row r="35" spans="1:19" ht="13" x14ac:dyDescent="0.25">
      <c r="B35" s="286"/>
      <c r="C35" s="286"/>
      <c r="D35" s="286"/>
      <c r="E35" s="286"/>
      <c r="F35" s="286"/>
      <c r="G35" s="35" t="s">
        <v>229</v>
      </c>
      <c r="I35" s="99"/>
      <c r="J35" s="36"/>
      <c r="K35" s="35" t="s">
        <v>230</v>
      </c>
      <c r="L35" s="99" t="s">
        <v>15</v>
      </c>
      <c r="M35" s="36"/>
      <c r="P35" s="41" t="str">
        <f>IF(( AND(I35="x",L35="x") ),"(*) Marcar solo un valor: Si o No","")</f>
        <v/>
      </c>
      <c r="S35" s="67">
        <v>236</v>
      </c>
    </row>
    <row r="36" spans="1:19" ht="7.5" customHeight="1" x14ac:dyDescent="0.25">
      <c r="B36" s="286"/>
      <c r="C36" s="286"/>
      <c r="D36" s="286"/>
      <c r="E36" s="286"/>
      <c r="F36" s="286"/>
      <c r="G36" s="413"/>
      <c r="H36" s="223"/>
      <c r="I36" s="223"/>
      <c r="J36" s="224"/>
      <c r="K36" s="413"/>
      <c r="L36" s="223"/>
      <c r="M36" s="224"/>
    </row>
    <row r="37" spans="1:19" ht="4.5" customHeight="1" x14ac:dyDescent="0.25">
      <c r="B37" s="405" t="s">
        <v>231</v>
      </c>
      <c r="C37" s="240"/>
      <c r="D37" s="240"/>
      <c r="E37" s="240"/>
      <c r="F37" s="406"/>
      <c r="G37" s="410"/>
      <c r="H37" s="411"/>
      <c r="I37" s="411"/>
      <c r="J37" s="412"/>
      <c r="K37" s="410"/>
      <c r="L37" s="411"/>
      <c r="M37" s="412"/>
    </row>
    <row r="38" spans="1:19" ht="13" x14ac:dyDescent="0.25">
      <c r="B38" s="407"/>
      <c r="C38" s="294"/>
      <c r="D38" s="294"/>
      <c r="E38" s="294"/>
      <c r="F38" s="349"/>
      <c r="G38" s="35" t="s">
        <v>229</v>
      </c>
      <c r="I38" s="99"/>
      <c r="J38" s="36"/>
      <c r="K38" s="35" t="s">
        <v>230</v>
      </c>
      <c r="L38" s="99" t="s">
        <v>15</v>
      </c>
      <c r="M38" s="36"/>
      <c r="P38" s="41" t="str">
        <f>IF(( AND(I38="x",L38="x") ),"(*) Marcar solo un valor: Si o No","")</f>
        <v/>
      </c>
      <c r="S38" s="67">
        <v>237</v>
      </c>
    </row>
    <row r="39" spans="1:19" ht="5.25" customHeight="1" x14ac:dyDescent="0.25">
      <c r="B39" s="408"/>
      <c r="C39" s="281"/>
      <c r="D39" s="281"/>
      <c r="E39" s="281"/>
      <c r="F39" s="409"/>
      <c r="G39" s="413"/>
      <c r="H39" s="223"/>
      <c r="I39" s="223"/>
      <c r="J39" s="224"/>
      <c r="K39" s="413"/>
      <c r="L39" s="223"/>
      <c r="M39" s="224"/>
    </row>
    <row r="40" spans="1:19" ht="30" customHeight="1" x14ac:dyDescent="0.25">
      <c r="A40" s="33" t="s">
        <v>214</v>
      </c>
      <c r="B40" s="350" t="s">
        <v>361</v>
      </c>
      <c r="C40" s="350"/>
      <c r="D40" s="350"/>
      <c r="E40" s="350"/>
      <c r="F40" s="350"/>
      <c r="G40" s="350"/>
      <c r="H40" s="350"/>
      <c r="I40" s="350"/>
      <c r="J40" s="350"/>
      <c r="K40" s="350"/>
      <c r="L40" s="350"/>
      <c r="M40" s="350"/>
    </row>
    <row r="41" spans="1:19" ht="14.5" x14ac:dyDescent="0.25">
      <c r="A41" s="38"/>
      <c r="B41" s="350" t="s">
        <v>362</v>
      </c>
      <c r="C41" s="350"/>
      <c r="D41" s="350"/>
      <c r="E41" s="350"/>
      <c r="F41" s="350"/>
      <c r="G41" s="350"/>
      <c r="H41" s="350"/>
      <c r="I41" s="350"/>
      <c r="J41" s="350"/>
      <c r="K41" s="350"/>
      <c r="L41" s="350"/>
      <c r="M41" s="350"/>
    </row>
    <row r="42" spans="1:19" x14ac:dyDescent="0.25">
      <c r="A42" s="33" t="s">
        <v>214</v>
      </c>
      <c r="B42" s="358" t="s">
        <v>705</v>
      </c>
      <c r="C42" s="358"/>
      <c r="D42" s="358"/>
      <c r="E42" s="358"/>
      <c r="F42" s="358"/>
      <c r="G42" s="358"/>
      <c r="H42" s="358"/>
      <c r="I42" s="358"/>
      <c r="J42" s="358"/>
      <c r="K42" s="358"/>
      <c r="L42" s="358"/>
      <c r="M42" s="358"/>
    </row>
    <row r="43" spans="1:19" ht="14.5" x14ac:dyDescent="0.35">
      <c r="A43" s="13"/>
      <c r="B43" s="4"/>
      <c r="C43" s="4"/>
      <c r="D43" s="4"/>
      <c r="E43" s="4"/>
      <c r="F43" s="4"/>
    </row>
    <row r="44" spans="1:19" x14ac:dyDescent="0.25">
      <c r="B44" s="402" t="s">
        <v>393</v>
      </c>
      <c r="C44" s="403"/>
      <c r="D44" s="403"/>
      <c r="E44" s="403"/>
      <c r="F44" s="403"/>
      <c r="G44" s="403"/>
      <c r="H44" s="403"/>
      <c r="I44" s="403"/>
      <c r="J44" s="403"/>
      <c r="K44" s="403"/>
      <c r="L44" s="403"/>
      <c r="M44" s="404"/>
    </row>
    <row r="45" spans="1:19" x14ac:dyDescent="0.25">
      <c r="B45" s="286" t="s">
        <v>220</v>
      </c>
      <c r="C45" s="286"/>
      <c r="D45" s="418" t="s">
        <v>836</v>
      </c>
      <c r="E45" s="418"/>
      <c r="F45" s="418"/>
      <c r="G45" s="418"/>
      <c r="H45" s="418"/>
      <c r="I45" s="418"/>
      <c r="J45" s="418"/>
      <c r="K45" s="418"/>
      <c r="L45" s="418"/>
      <c r="M45" s="418"/>
      <c r="S45" s="67">
        <v>238</v>
      </c>
    </row>
    <row r="46" spans="1:19" x14ac:dyDescent="0.25">
      <c r="B46" s="286" t="s">
        <v>221</v>
      </c>
      <c r="C46" s="286"/>
      <c r="D46" s="417">
        <v>38154</v>
      </c>
      <c r="E46" s="417"/>
      <c r="F46" s="417"/>
      <c r="G46" s="417"/>
      <c r="H46" s="417"/>
      <c r="I46" s="417"/>
      <c r="J46" s="417"/>
      <c r="K46" s="417"/>
      <c r="L46" s="417"/>
      <c r="M46" s="417"/>
      <c r="S46" s="67">
        <v>239</v>
      </c>
    </row>
    <row r="47" spans="1:19" ht="101" customHeight="1" x14ac:dyDescent="0.25">
      <c r="B47" s="286" t="s">
        <v>222</v>
      </c>
      <c r="C47" s="286"/>
      <c r="D47" s="418" t="s">
        <v>898</v>
      </c>
      <c r="E47" s="418"/>
      <c r="F47" s="418"/>
      <c r="G47" s="418"/>
      <c r="H47" s="418"/>
      <c r="I47" s="418"/>
      <c r="J47" s="418"/>
      <c r="K47" s="418"/>
      <c r="L47" s="418"/>
      <c r="M47" s="418"/>
      <c r="S47" s="67">
        <v>240</v>
      </c>
    </row>
    <row r="48" spans="1:19" x14ac:dyDescent="0.25">
      <c r="A48" s="282"/>
      <c r="B48" s="419"/>
      <c r="C48" s="419"/>
      <c r="D48" s="419"/>
      <c r="E48" s="419"/>
      <c r="F48" s="419"/>
      <c r="G48" s="419"/>
      <c r="H48" s="419"/>
      <c r="I48" s="419"/>
      <c r="J48" s="419"/>
      <c r="K48" s="419"/>
      <c r="L48" s="419"/>
      <c r="M48" s="419"/>
    </row>
    <row r="49" spans="1:20" ht="15" customHeight="1" x14ac:dyDescent="0.25">
      <c r="B49" s="284" t="s">
        <v>360</v>
      </c>
      <c r="C49" s="284"/>
      <c r="D49" s="284" t="s">
        <v>173</v>
      </c>
      <c r="E49" s="284"/>
      <c r="F49" s="284"/>
      <c r="G49" s="420" t="s">
        <v>223</v>
      </c>
      <c r="H49" s="375"/>
      <c r="I49" s="375"/>
      <c r="J49" s="376"/>
      <c r="K49" s="424" t="s">
        <v>550</v>
      </c>
      <c r="L49" s="425"/>
      <c r="M49" s="426"/>
    </row>
    <row r="50" spans="1:20" ht="21" customHeight="1" x14ac:dyDescent="0.25">
      <c r="B50" s="284"/>
      <c r="C50" s="284"/>
      <c r="D50" s="3" t="s">
        <v>224</v>
      </c>
      <c r="E50" s="284" t="s">
        <v>225</v>
      </c>
      <c r="F50" s="284"/>
      <c r="G50" s="421"/>
      <c r="H50" s="422"/>
      <c r="I50" s="422"/>
      <c r="J50" s="423"/>
      <c r="K50" s="427"/>
      <c r="L50" s="428"/>
      <c r="M50" s="429"/>
      <c r="O50" s="58" t="s">
        <v>394</v>
      </c>
      <c r="P50" s="62" t="s">
        <v>395</v>
      </c>
      <c r="S50" s="67">
        <v>241</v>
      </c>
    </row>
    <row r="51" spans="1:20" x14ac:dyDescent="0.25">
      <c r="B51" s="371" t="s">
        <v>831</v>
      </c>
      <c r="C51" s="372"/>
      <c r="D51" s="98">
        <v>43209</v>
      </c>
      <c r="E51" s="417"/>
      <c r="F51" s="417"/>
      <c r="G51" s="324" t="s">
        <v>833</v>
      </c>
      <c r="H51" s="325"/>
      <c r="I51" s="325"/>
      <c r="J51" s="326"/>
      <c r="K51" s="324" t="s">
        <v>835</v>
      </c>
      <c r="L51" s="325"/>
      <c r="M51" s="326"/>
    </row>
    <row r="52" spans="1:20" x14ac:dyDescent="0.25">
      <c r="B52" s="174" t="s">
        <v>815</v>
      </c>
      <c r="C52" s="175"/>
      <c r="D52" s="98">
        <v>43760</v>
      </c>
      <c r="E52" s="98"/>
      <c r="F52" s="98"/>
      <c r="G52" s="176"/>
      <c r="H52" s="177"/>
      <c r="I52" s="177" t="s">
        <v>834</v>
      </c>
      <c r="J52" s="178"/>
      <c r="K52" s="176" t="s">
        <v>835</v>
      </c>
      <c r="L52" s="177"/>
      <c r="M52" s="178"/>
    </row>
    <row r="53" spans="1:20" x14ac:dyDescent="0.25">
      <c r="B53" s="371" t="s">
        <v>832</v>
      </c>
      <c r="C53" s="372"/>
      <c r="D53" s="98">
        <v>43760</v>
      </c>
      <c r="E53" s="417"/>
      <c r="F53" s="417"/>
      <c r="G53" s="324" t="s">
        <v>899</v>
      </c>
      <c r="H53" s="325"/>
      <c r="I53" s="325"/>
      <c r="J53" s="326"/>
      <c r="K53" s="324" t="s">
        <v>835</v>
      </c>
      <c r="L53" s="325"/>
      <c r="M53" s="326"/>
    </row>
    <row r="54" spans="1:20" ht="20" x14ac:dyDescent="0.25">
      <c r="B54" s="286" t="s">
        <v>226</v>
      </c>
      <c r="C54" s="286"/>
      <c r="D54" s="286"/>
      <c r="E54" s="286"/>
      <c r="F54" s="286"/>
      <c r="G54" s="433">
        <v>33.299999999999997</v>
      </c>
      <c r="H54" s="434"/>
      <c r="I54" s="434"/>
      <c r="J54" s="434"/>
      <c r="K54" s="434"/>
      <c r="L54" s="434"/>
      <c r="M54" s="435"/>
      <c r="O54" s="63" t="s">
        <v>396</v>
      </c>
      <c r="P54" s="61" t="s">
        <v>397</v>
      </c>
      <c r="S54" s="67">
        <v>0</v>
      </c>
      <c r="T54" s="67">
        <v>242</v>
      </c>
    </row>
    <row r="55" spans="1:20" x14ac:dyDescent="0.25">
      <c r="B55" s="286" t="s">
        <v>227</v>
      </c>
      <c r="C55" s="286"/>
      <c r="D55" s="286"/>
      <c r="E55" s="286"/>
      <c r="F55" s="286"/>
      <c r="G55" s="414">
        <v>0</v>
      </c>
      <c r="H55" s="415"/>
      <c r="I55" s="415"/>
      <c r="J55" s="415"/>
      <c r="K55" s="415"/>
      <c r="L55" s="415"/>
      <c r="M55" s="416"/>
      <c r="S55" s="67">
        <v>243</v>
      </c>
    </row>
    <row r="56" spans="1:20" ht="8.25" customHeight="1" x14ac:dyDescent="0.25">
      <c r="B56" s="286" t="s">
        <v>228</v>
      </c>
      <c r="C56" s="286"/>
      <c r="D56" s="286"/>
      <c r="E56" s="286"/>
      <c r="F56" s="286"/>
      <c r="G56" s="410"/>
      <c r="H56" s="411"/>
      <c r="I56" s="411"/>
      <c r="J56" s="412"/>
      <c r="K56" s="410"/>
      <c r="L56" s="411"/>
      <c r="M56" s="412"/>
    </row>
    <row r="57" spans="1:20" ht="13" x14ac:dyDescent="0.25">
      <c r="B57" s="286"/>
      <c r="C57" s="286"/>
      <c r="D57" s="286"/>
      <c r="E57" s="286"/>
      <c r="F57" s="286"/>
      <c r="G57" s="35" t="s">
        <v>229</v>
      </c>
      <c r="I57" s="99"/>
      <c r="J57" s="36"/>
      <c r="K57" s="35" t="s">
        <v>230</v>
      </c>
      <c r="L57" s="99" t="s">
        <v>15</v>
      </c>
      <c r="M57" s="36"/>
      <c r="P57" s="41" t="str">
        <f>IF(( AND(I57="x",L57="x") ),"(*) Marcar solo un valor: Si o No","")</f>
        <v/>
      </c>
      <c r="S57" s="67">
        <v>244</v>
      </c>
    </row>
    <row r="58" spans="1:20" ht="7.5" customHeight="1" x14ac:dyDescent="0.25">
      <c r="B58" s="286"/>
      <c r="C58" s="286"/>
      <c r="D58" s="286"/>
      <c r="E58" s="286"/>
      <c r="F58" s="286"/>
      <c r="G58" s="413"/>
      <c r="H58" s="223"/>
      <c r="I58" s="223"/>
      <c r="J58" s="224"/>
      <c r="K58" s="413"/>
      <c r="L58" s="223"/>
      <c r="M58" s="224"/>
    </row>
    <row r="59" spans="1:20" ht="4.5" customHeight="1" x14ac:dyDescent="0.25">
      <c r="B59" s="405" t="s">
        <v>231</v>
      </c>
      <c r="C59" s="240"/>
      <c r="D59" s="240"/>
      <c r="E59" s="240"/>
      <c r="F59" s="406"/>
      <c r="G59" s="410"/>
      <c r="H59" s="411"/>
      <c r="I59" s="411"/>
      <c r="J59" s="412"/>
      <c r="K59" s="410"/>
      <c r="L59" s="411"/>
      <c r="M59" s="412"/>
    </row>
    <row r="60" spans="1:20" ht="13" x14ac:dyDescent="0.25">
      <c r="B60" s="407"/>
      <c r="C60" s="294"/>
      <c r="D60" s="294"/>
      <c r="E60" s="294"/>
      <c r="F60" s="349"/>
      <c r="G60" s="35" t="s">
        <v>229</v>
      </c>
      <c r="I60" s="99"/>
      <c r="J60" s="36"/>
      <c r="K60" s="35" t="s">
        <v>230</v>
      </c>
      <c r="L60" s="99" t="s">
        <v>15</v>
      </c>
      <c r="M60" s="36"/>
      <c r="P60" s="41" t="str">
        <f>IF(( AND(I60="x",L60="x") ),"(*) Marcar solo un valor: Si o No","")</f>
        <v/>
      </c>
      <c r="S60" s="67">
        <v>245</v>
      </c>
    </row>
    <row r="61" spans="1:20" ht="5.25" customHeight="1" x14ac:dyDescent="0.25">
      <c r="B61" s="408"/>
      <c r="C61" s="281"/>
      <c r="D61" s="281"/>
      <c r="E61" s="281"/>
      <c r="F61" s="409"/>
      <c r="G61" s="413"/>
      <c r="H61" s="223"/>
      <c r="I61" s="223"/>
      <c r="J61" s="224"/>
      <c r="K61" s="413"/>
      <c r="L61" s="223"/>
      <c r="M61" s="224"/>
    </row>
    <row r="62" spans="1:20" ht="30" customHeight="1" x14ac:dyDescent="0.25">
      <c r="A62" s="33" t="s">
        <v>214</v>
      </c>
      <c r="B62" s="350" t="s">
        <v>361</v>
      </c>
      <c r="C62" s="350"/>
      <c r="D62" s="350"/>
      <c r="E62" s="350"/>
      <c r="F62" s="350"/>
      <c r="G62" s="350"/>
      <c r="H62" s="350"/>
      <c r="I62" s="350"/>
      <c r="J62" s="350"/>
      <c r="K62" s="350"/>
      <c r="L62" s="350"/>
      <c r="M62" s="350"/>
    </row>
    <row r="63" spans="1:20" ht="14.5" x14ac:dyDescent="0.25">
      <c r="A63" s="38"/>
      <c r="B63" s="350" t="s">
        <v>362</v>
      </c>
      <c r="C63" s="350"/>
      <c r="D63" s="350"/>
      <c r="E63" s="350"/>
      <c r="F63" s="350"/>
      <c r="G63" s="350"/>
      <c r="H63" s="350"/>
      <c r="I63" s="350"/>
      <c r="J63" s="350"/>
      <c r="K63" s="350"/>
      <c r="L63" s="350"/>
      <c r="M63" s="350"/>
    </row>
    <row r="64" spans="1:20" ht="13.25" customHeight="1" x14ac:dyDescent="0.25">
      <c r="A64" s="33" t="s">
        <v>214</v>
      </c>
      <c r="B64" s="358" t="s">
        <v>705</v>
      </c>
      <c r="C64" s="358"/>
      <c r="D64" s="358"/>
      <c r="E64" s="358"/>
      <c r="F64" s="358"/>
      <c r="G64" s="358"/>
      <c r="H64" s="358"/>
      <c r="I64" s="358"/>
      <c r="J64" s="358"/>
      <c r="K64" s="358"/>
      <c r="L64" s="358"/>
      <c r="M64" s="358"/>
    </row>
    <row r="66" spans="1:20" x14ac:dyDescent="0.25">
      <c r="B66" s="402" t="s">
        <v>392</v>
      </c>
      <c r="C66" s="403"/>
      <c r="D66" s="403"/>
      <c r="E66" s="403"/>
      <c r="F66" s="403"/>
      <c r="G66" s="403"/>
      <c r="H66" s="403"/>
      <c r="I66" s="403"/>
      <c r="J66" s="403"/>
      <c r="K66" s="403"/>
      <c r="L66" s="403"/>
      <c r="M66" s="404"/>
    </row>
    <row r="67" spans="1:20" x14ac:dyDescent="0.25">
      <c r="B67" s="286" t="s">
        <v>220</v>
      </c>
      <c r="C67" s="286"/>
      <c r="D67" s="418"/>
      <c r="E67" s="418"/>
      <c r="F67" s="418"/>
      <c r="G67" s="418"/>
      <c r="H67" s="418"/>
      <c r="I67" s="418"/>
      <c r="J67" s="418"/>
      <c r="K67" s="418"/>
      <c r="L67" s="418"/>
      <c r="M67" s="418"/>
      <c r="S67" s="67">
        <v>246</v>
      </c>
    </row>
    <row r="68" spans="1:20" x14ac:dyDescent="0.25">
      <c r="B68" s="286" t="s">
        <v>221</v>
      </c>
      <c r="C68" s="286"/>
      <c r="D68" s="417"/>
      <c r="E68" s="417"/>
      <c r="F68" s="417"/>
      <c r="G68" s="417"/>
      <c r="H68" s="417"/>
      <c r="I68" s="417"/>
      <c r="J68" s="417"/>
      <c r="K68" s="417"/>
      <c r="L68" s="417"/>
      <c r="M68" s="417"/>
      <c r="S68" s="67">
        <v>247</v>
      </c>
    </row>
    <row r="69" spans="1:20" x14ac:dyDescent="0.25">
      <c r="B69" s="286" t="s">
        <v>222</v>
      </c>
      <c r="C69" s="286"/>
      <c r="D69" s="418"/>
      <c r="E69" s="418"/>
      <c r="F69" s="418"/>
      <c r="G69" s="418"/>
      <c r="H69" s="418"/>
      <c r="I69" s="418"/>
      <c r="J69" s="418"/>
      <c r="K69" s="418"/>
      <c r="L69" s="418"/>
      <c r="M69" s="418"/>
      <c r="S69" s="67">
        <v>248</v>
      </c>
    </row>
    <row r="70" spans="1:20" x14ac:dyDescent="0.25">
      <c r="A70" s="282"/>
      <c r="B70" s="419"/>
      <c r="C70" s="419"/>
      <c r="D70" s="419"/>
      <c r="E70" s="419"/>
      <c r="F70" s="419"/>
      <c r="G70" s="419"/>
      <c r="H70" s="419"/>
      <c r="I70" s="419"/>
      <c r="J70" s="419"/>
      <c r="K70" s="419"/>
      <c r="L70" s="419"/>
      <c r="M70" s="419"/>
    </row>
    <row r="71" spans="1:20" ht="15" customHeight="1" x14ac:dyDescent="0.25">
      <c r="B71" s="284" t="s">
        <v>360</v>
      </c>
      <c r="C71" s="284"/>
      <c r="D71" s="284" t="s">
        <v>173</v>
      </c>
      <c r="E71" s="284"/>
      <c r="F71" s="284"/>
      <c r="G71" s="420" t="s">
        <v>223</v>
      </c>
      <c r="H71" s="375"/>
      <c r="I71" s="375"/>
      <c r="J71" s="376"/>
      <c r="K71" s="424" t="s">
        <v>550</v>
      </c>
      <c r="L71" s="425"/>
      <c r="M71" s="426"/>
    </row>
    <row r="72" spans="1:20" ht="21" customHeight="1" x14ac:dyDescent="0.25">
      <c r="B72" s="284"/>
      <c r="C72" s="284"/>
      <c r="D72" s="3" t="s">
        <v>224</v>
      </c>
      <c r="E72" s="284" t="s">
        <v>225</v>
      </c>
      <c r="F72" s="284"/>
      <c r="G72" s="421"/>
      <c r="H72" s="422"/>
      <c r="I72" s="422"/>
      <c r="J72" s="423"/>
      <c r="K72" s="427"/>
      <c r="L72" s="428"/>
      <c r="M72" s="429"/>
      <c r="O72" s="58" t="s">
        <v>394</v>
      </c>
      <c r="P72" s="62" t="s">
        <v>395</v>
      </c>
      <c r="S72" s="67">
        <v>249</v>
      </c>
    </row>
    <row r="73" spans="1:20" x14ac:dyDescent="0.25">
      <c r="B73" s="371"/>
      <c r="C73" s="372"/>
      <c r="D73" s="98"/>
      <c r="E73" s="417"/>
      <c r="F73" s="417"/>
      <c r="G73" s="430"/>
      <c r="H73" s="431"/>
      <c r="I73" s="431"/>
      <c r="J73" s="432"/>
      <c r="K73" s="430"/>
      <c r="L73" s="431"/>
      <c r="M73" s="432"/>
    </row>
    <row r="74" spans="1:20" x14ac:dyDescent="0.25">
      <c r="B74" s="371"/>
      <c r="C74" s="372"/>
      <c r="D74" s="98"/>
      <c r="E74" s="417"/>
      <c r="F74" s="417"/>
      <c r="G74" s="430"/>
      <c r="H74" s="431"/>
      <c r="I74" s="431"/>
      <c r="J74" s="432"/>
      <c r="K74" s="430"/>
      <c r="L74" s="431"/>
      <c r="M74" s="432"/>
    </row>
    <row r="75" spans="1:20" ht="20" x14ac:dyDescent="0.25">
      <c r="B75" s="286" t="s">
        <v>226</v>
      </c>
      <c r="C75" s="286"/>
      <c r="D75" s="286"/>
      <c r="E75" s="286"/>
      <c r="F75" s="286"/>
      <c r="G75" s="414"/>
      <c r="H75" s="415"/>
      <c r="I75" s="415"/>
      <c r="J75" s="415"/>
      <c r="K75" s="415"/>
      <c r="L75" s="415"/>
      <c r="M75" s="416"/>
      <c r="O75" s="63" t="s">
        <v>396</v>
      </c>
      <c r="P75" s="61" t="s">
        <v>397</v>
      </c>
      <c r="S75" s="67">
        <v>0</v>
      </c>
      <c r="T75" s="67">
        <v>250</v>
      </c>
    </row>
    <row r="76" spans="1:20" x14ac:dyDescent="0.25">
      <c r="B76" s="286" t="s">
        <v>227</v>
      </c>
      <c r="C76" s="286"/>
      <c r="D76" s="286"/>
      <c r="E76" s="286"/>
      <c r="F76" s="286"/>
      <c r="G76" s="414"/>
      <c r="H76" s="415"/>
      <c r="I76" s="415"/>
      <c r="J76" s="415"/>
      <c r="K76" s="415"/>
      <c r="L76" s="415"/>
      <c r="M76" s="416"/>
      <c r="S76" s="67">
        <v>251</v>
      </c>
    </row>
    <row r="77" spans="1:20" ht="8.25" customHeight="1" x14ac:dyDescent="0.25">
      <c r="B77" s="286" t="s">
        <v>228</v>
      </c>
      <c r="C77" s="286"/>
      <c r="D77" s="286"/>
      <c r="E77" s="286"/>
      <c r="F77" s="286"/>
      <c r="G77" s="410"/>
      <c r="H77" s="411"/>
      <c r="I77" s="411"/>
      <c r="J77" s="412"/>
      <c r="K77" s="410"/>
      <c r="L77" s="411"/>
      <c r="M77" s="412"/>
    </row>
    <row r="78" spans="1:20" ht="13" x14ac:dyDescent="0.25">
      <c r="B78" s="286"/>
      <c r="C78" s="286"/>
      <c r="D78" s="286"/>
      <c r="E78" s="286"/>
      <c r="F78" s="286"/>
      <c r="G78" s="35" t="s">
        <v>229</v>
      </c>
      <c r="I78" s="99"/>
      <c r="J78" s="36"/>
      <c r="K78" s="35" t="s">
        <v>230</v>
      </c>
      <c r="L78" s="99"/>
      <c r="M78" s="36"/>
      <c r="P78" s="41" t="str">
        <f>IF(( AND(I78="x",L78="x") ),"(*) Marcar solo un valor: Si o No","")</f>
        <v/>
      </c>
      <c r="S78" s="67">
        <v>252</v>
      </c>
    </row>
    <row r="79" spans="1:20" ht="7.5" customHeight="1" x14ac:dyDescent="0.25">
      <c r="B79" s="286"/>
      <c r="C79" s="286"/>
      <c r="D79" s="286"/>
      <c r="E79" s="286"/>
      <c r="F79" s="286"/>
      <c r="G79" s="413"/>
      <c r="H79" s="223"/>
      <c r="I79" s="223"/>
      <c r="J79" s="224"/>
      <c r="K79" s="413"/>
      <c r="L79" s="223"/>
      <c r="M79" s="224"/>
    </row>
    <row r="80" spans="1:20" ht="4.5" customHeight="1" x14ac:dyDescent="0.25">
      <c r="B80" s="405" t="s">
        <v>231</v>
      </c>
      <c r="C80" s="240"/>
      <c r="D80" s="240"/>
      <c r="E80" s="240"/>
      <c r="F80" s="406"/>
      <c r="G80" s="410"/>
      <c r="H80" s="411"/>
      <c r="I80" s="411"/>
      <c r="J80" s="412"/>
      <c r="K80" s="410"/>
      <c r="L80" s="411"/>
      <c r="M80" s="412"/>
    </row>
    <row r="81" spans="1:20" ht="13" x14ac:dyDescent="0.25">
      <c r="B81" s="407"/>
      <c r="C81" s="294"/>
      <c r="D81" s="294"/>
      <c r="E81" s="294"/>
      <c r="F81" s="349"/>
      <c r="G81" s="35" t="s">
        <v>229</v>
      </c>
      <c r="I81" s="99"/>
      <c r="J81" s="36"/>
      <c r="K81" s="35" t="s">
        <v>230</v>
      </c>
      <c r="L81" s="99"/>
      <c r="M81" s="36"/>
      <c r="P81" s="41" t="str">
        <f>IF(( AND(I81="x",L81="x") ),"(*) Marcar solo un valor: Si o No","")</f>
        <v/>
      </c>
      <c r="S81" s="67">
        <v>253</v>
      </c>
    </row>
    <row r="82" spans="1:20" ht="5.25" customHeight="1" x14ac:dyDescent="0.25">
      <c r="B82" s="408"/>
      <c r="C82" s="281"/>
      <c r="D82" s="281"/>
      <c r="E82" s="281"/>
      <c r="F82" s="409"/>
      <c r="G82" s="413"/>
      <c r="H82" s="223"/>
      <c r="I82" s="223"/>
      <c r="J82" s="224"/>
      <c r="K82" s="413"/>
      <c r="L82" s="223"/>
      <c r="M82" s="224"/>
    </row>
    <row r="83" spans="1:20" ht="30" customHeight="1" x14ac:dyDescent="0.25">
      <c r="A83" s="33" t="s">
        <v>214</v>
      </c>
      <c r="B83" s="350" t="s">
        <v>361</v>
      </c>
      <c r="C83" s="350"/>
      <c r="D83" s="350"/>
      <c r="E83" s="350"/>
      <c r="F83" s="350"/>
      <c r="G83" s="350"/>
      <c r="H83" s="350"/>
      <c r="I83" s="350"/>
      <c r="J83" s="350"/>
      <c r="K83" s="350"/>
      <c r="L83" s="350"/>
      <c r="M83" s="350"/>
    </row>
    <row r="84" spans="1:20" ht="14.5" x14ac:dyDescent="0.25">
      <c r="A84" s="38"/>
      <c r="B84" s="350" t="s">
        <v>362</v>
      </c>
      <c r="C84" s="350"/>
      <c r="D84" s="350"/>
      <c r="E84" s="350"/>
      <c r="F84" s="350"/>
      <c r="G84" s="350"/>
      <c r="H84" s="350"/>
      <c r="I84" s="350"/>
      <c r="J84" s="350"/>
      <c r="K84" s="350"/>
      <c r="L84" s="350"/>
      <c r="M84" s="350"/>
    </row>
    <row r="85" spans="1:20" ht="13.25" customHeight="1" x14ac:dyDescent="0.25">
      <c r="A85" s="33" t="s">
        <v>214</v>
      </c>
      <c r="B85" s="358" t="s">
        <v>705</v>
      </c>
      <c r="C85" s="358"/>
      <c r="D85" s="358"/>
      <c r="E85" s="358"/>
      <c r="F85" s="358"/>
      <c r="G85" s="358"/>
      <c r="H85" s="358"/>
      <c r="I85" s="358"/>
      <c r="J85" s="358"/>
      <c r="K85" s="358"/>
      <c r="L85" s="358"/>
      <c r="M85" s="358"/>
    </row>
    <row r="87" spans="1:20" x14ac:dyDescent="0.25">
      <c r="B87" s="402" t="s">
        <v>391</v>
      </c>
      <c r="C87" s="403"/>
      <c r="D87" s="403"/>
      <c r="E87" s="403"/>
      <c r="F87" s="403"/>
      <c r="G87" s="403"/>
      <c r="H87" s="403"/>
      <c r="I87" s="403"/>
      <c r="J87" s="403"/>
      <c r="K87" s="403"/>
      <c r="L87" s="403"/>
      <c r="M87" s="404"/>
    </row>
    <row r="88" spans="1:20" x14ac:dyDescent="0.25">
      <c r="B88" s="286" t="s">
        <v>220</v>
      </c>
      <c r="C88" s="286"/>
      <c r="D88" s="418"/>
      <c r="E88" s="418"/>
      <c r="F88" s="418"/>
      <c r="G88" s="418"/>
      <c r="H88" s="418"/>
      <c r="I88" s="418"/>
      <c r="J88" s="418"/>
      <c r="K88" s="418"/>
      <c r="L88" s="418"/>
      <c r="M88" s="418"/>
      <c r="S88" s="67">
        <v>254</v>
      </c>
    </row>
    <row r="89" spans="1:20" x14ac:dyDescent="0.25">
      <c r="B89" s="286" t="s">
        <v>221</v>
      </c>
      <c r="C89" s="286"/>
      <c r="D89" s="417"/>
      <c r="E89" s="417"/>
      <c r="F89" s="417"/>
      <c r="G89" s="417"/>
      <c r="H89" s="417"/>
      <c r="I89" s="417"/>
      <c r="J89" s="417"/>
      <c r="K89" s="417"/>
      <c r="L89" s="417"/>
      <c r="M89" s="417"/>
      <c r="S89" s="67">
        <v>255</v>
      </c>
    </row>
    <row r="90" spans="1:20" x14ac:dyDescent="0.25">
      <c r="B90" s="286" t="s">
        <v>222</v>
      </c>
      <c r="C90" s="286"/>
      <c r="D90" s="418"/>
      <c r="E90" s="418"/>
      <c r="F90" s="418"/>
      <c r="G90" s="418"/>
      <c r="H90" s="418"/>
      <c r="I90" s="418"/>
      <c r="J90" s="418"/>
      <c r="K90" s="418"/>
      <c r="L90" s="418"/>
      <c r="M90" s="418"/>
      <c r="S90" s="67">
        <v>256</v>
      </c>
    </row>
    <row r="91" spans="1:20" x14ac:dyDescent="0.25">
      <c r="A91" s="282"/>
      <c r="B91" s="419"/>
      <c r="C91" s="419"/>
      <c r="D91" s="419"/>
      <c r="E91" s="419"/>
      <c r="F91" s="419"/>
      <c r="G91" s="419"/>
      <c r="H91" s="419"/>
      <c r="I91" s="419"/>
      <c r="J91" s="419"/>
      <c r="K91" s="419"/>
      <c r="L91" s="419"/>
      <c r="M91" s="419"/>
    </row>
    <row r="92" spans="1:20" ht="15" customHeight="1" x14ac:dyDescent="0.25">
      <c r="B92" s="284" t="s">
        <v>360</v>
      </c>
      <c r="C92" s="284"/>
      <c r="D92" s="284" t="s">
        <v>173</v>
      </c>
      <c r="E92" s="284"/>
      <c r="F92" s="284"/>
      <c r="G92" s="420" t="s">
        <v>223</v>
      </c>
      <c r="H92" s="375"/>
      <c r="I92" s="375"/>
      <c r="J92" s="376"/>
      <c r="K92" s="424" t="s">
        <v>550</v>
      </c>
      <c r="L92" s="425"/>
      <c r="M92" s="426"/>
    </row>
    <row r="93" spans="1:20" ht="21" customHeight="1" x14ac:dyDescent="0.25">
      <c r="B93" s="284"/>
      <c r="C93" s="284"/>
      <c r="D93" s="3" t="s">
        <v>224</v>
      </c>
      <c r="E93" s="284" t="s">
        <v>225</v>
      </c>
      <c r="F93" s="284"/>
      <c r="G93" s="421"/>
      <c r="H93" s="422"/>
      <c r="I93" s="422"/>
      <c r="J93" s="423"/>
      <c r="K93" s="427"/>
      <c r="L93" s="428"/>
      <c r="M93" s="429"/>
      <c r="O93" s="58" t="s">
        <v>394</v>
      </c>
      <c r="P93" s="62" t="s">
        <v>395</v>
      </c>
      <c r="S93" s="67">
        <v>257</v>
      </c>
    </row>
    <row r="94" spans="1:20" x14ac:dyDescent="0.25">
      <c r="B94" s="371"/>
      <c r="C94" s="372"/>
      <c r="D94" s="98"/>
      <c r="E94" s="417"/>
      <c r="F94" s="417"/>
      <c r="G94" s="430"/>
      <c r="H94" s="431"/>
      <c r="I94" s="431"/>
      <c r="J94" s="432"/>
      <c r="K94" s="430"/>
      <c r="L94" s="431"/>
      <c r="M94" s="432"/>
    </row>
    <row r="95" spans="1:20" x14ac:dyDescent="0.25">
      <c r="B95" s="371"/>
      <c r="C95" s="372"/>
      <c r="D95" s="98"/>
      <c r="E95" s="417"/>
      <c r="F95" s="417"/>
      <c r="G95" s="430"/>
      <c r="H95" s="431"/>
      <c r="I95" s="431"/>
      <c r="J95" s="432"/>
      <c r="K95" s="430"/>
      <c r="L95" s="431"/>
      <c r="M95" s="432"/>
    </row>
    <row r="96" spans="1:20" ht="20" x14ac:dyDescent="0.25">
      <c r="B96" s="286" t="s">
        <v>226</v>
      </c>
      <c r="C96" s="286"/>
      <c r="D96" s="286"/>
      <c r="E96" s="286"/>
      <c r="F96" s="286"/>
      <c r="G96" s="414"/>
      <c r="H96" s="415"/>
      <c r="I96" s="415"/>
      <c r="J96" s="415"/>
      <c r="K96" s="415"/>
      <c r="L96" s="415"/>
      <c r="M96" s="416"/>
      <c r="O96" s="63" t="s">
        <v>396</v>
      </c>
      <c r="P96" s="61" t="s">
        <v>397</v>
      </c>
      <c r="S96" s="67">
        <v>0</v>
      </c>
      <c r="T96" s="67">
        <v>258</v>
      </c>
    </row>
    <row r="97" spans="1:19" x14ac:dyDescent="0.25">
      <c r="B97" s="286" t="s">
        <v>227</v>
      </c>
      <c r="C97" s="286"/>
      <c r="D97" s="286"/>
      <c r="E97" s="286"/>
      <c r="F97" s="286"/>
      <c r="G97" s="414"/>
      <c r="H97" s="415"/>
      <c r="I97" s="415"/>
      <c r="J97" s="415"/>
      <c r="K97" s="415"/>
      <c r="L97" s="415"/>
      <c r="M97" s="416"/>
      <c r="S97" s="67">
        <v>259</v>
      </c>
    </row>
    <row r="98" spans="1:19" ht="8.25" customHeight="1" x14ac:dyDescent="0.25">
      <c r="B98" s="286" t="s">
        <v>228</v>
      </c>
      <c r="C98" s="286"/>
      <c r="D98" s="286"/>
      <c r="E98" s="286"/>
      <c r="F98" s="286"/>
      <c r="G98" s="410"/>
      <c r="H98" s="411"/>
      <c r="I98" s="411"/>
      <c r="J98" s="412"/>
      <c r="K98" s="410"/>
      <c r="L98" s="411"/>
      <c r="M98" s="412"/>
    </row>
    <row r="99" spans="1:19" ht="13" x14ac:dyDescent="0.25">
      <c r="B99" s="286"/>
      <c r="C99" s="286"/>
      <c r="D99" s="286"/>
      <c r="E99" s="286"/>
      <c r="F99" s="286"/>
      <c r="G99" s="35" t="s">
        <v>229</v>
      </c>
      <c r="I99" s="99"/>
      <c r="J99" s="36"/>
      <c r="K99" s="35" t="s">
        <v>230</v>
      </c>
      <c r="L99" s="99"/>
      <c r="M99" s="36"/>
      <c r="P99" s="41" t="str">
        <f>IF(( AND(I99="x",L99="x") ),"(*) Marcar solo un valor: Si o No","")</f>
        <v/>
      </c>
      <c r="S99" s="67">
        <v>260</v>
      </c>
    </row>
    <row r="100" spans="1:19" ht="7.5" customHeight="1" x14ac:dyDescent="0.25">
      <c r="B100" s="286"/>
      <c r="C100" s="286"/>
      <c r="D100" s="286"/>
      <c r="E100" s="286"/>
      <c r="F100" s="286"/>
      <c r="G100" s="413"/>
      <c r="H100" s="223"/>
      <c r="I100" s="223"/>
      <c r="J100" s="224"/>
      <c r="K100" s="413"/>
      <c r="L100" s="223"/>
      <c r="M100" s="224"/>
    </row>
    <row r="101" spans="1:19" ht="4.5" customHeight="1" x14ac:dyDescent="0.25">
      <c r="B101" s="405" t="s">
        <v>231</v>
      </c>
      <c r="C101" s="240"/>
      <c r="D101" s="240"/>
      <c r="E101" s="240"/>
      <c r="F101" s="406"/>
      <c r="G101" s="410"/>
      <c r="H101" s="411"/>
      <c r="I101" s="411"/>
      <c r="J101" s="412"/>
      <c r="K101" s="410"/>
      <c r="L101" s="411"/>
      <c r="M101" s="412"/>
    </row>
    <row r="102" spans="1:19" ht="13" x14ac:dyDescent="0.25">
      <c r="B102" s="407"/>
      <c r="C102" s="294"/>
      <c r="D102" s="294"/>
      <c r="E102" s="294"/>
      <c r="F102" s="349"/>
      <c r="G102" s="35" t="s">
        <v>229</v>
      </c>
      <c r="I102" s="99"/>
      <c r="J102" s="36"/>
      <c r="K102" s="35" t="s">
        <v>230</v>
      </c>
      <c r="L102" s="99"/>
      <c r="M102" s="36"/>
      <c r="P102" s="41" t="str">
        <f>IF(( AND(I102="x",L102="x") ),"(*) Marcar solo un valor: Si o No","")</f>
        <v/>
      </c>
      <c r="S102" s="67">
        <v>261</v>
      </c>
    </row>
    <row r="103" spans="1:19" ht="5.25" customHeight="1" x14ac:dyDescent="0.25">
      <c r="B103" s="408"/>
      <c r="C103" s="281"/>
      <c r="D103" s="281"/>
      <c r="E103" s="281"/>
      <c r="F103" s="409"/>
      <c r="G103" s="413"/>
      <c r="H103" s="223"/>
      <c r="I103" s="223"/>
      <c r="J103" s="224"/>
      <c r="K103" s="413"/>
      <c r="L103" s="223"/>
      <c r="M103" s="224"/>
    </row>
    <row r="104" spans="1:19" ht="30" customHeight="1" x14ac:dyDescent="0.25">
      <c r="A104" s="33" t="s">
        <v>214</v>
      </c>
      <c r="B104" s="350" t="s">
        <v>361</v>
      </c>
      <c r="C104" s="350"/>
      <c r="D104" s="350"/>
      <c r="E104" s="350"/>
      <c r="F104" s="350"/>
      <c r="G104" s="350"/>
      <c r="H104" s="350"/>
      <c r="I104" s="350"/>
      <c r="J104" s="350"/>
      <c r="K104" s="350"/>
      <c r="L104" s="350"/>
      <c r="M104" s="350"/>
    </row>
    <row r="105" spans="1:19" ht="14.5" x14ac:dyDescent="0.25">
      <c r="A105" s="38"/>
      <c r="B105" s="350" t="s">
        <v>362</v>
      </c>
      <c r="C105" s="350"/>
      <c r="D105" s="350"/>
      <c r="E105" s="350"/>
      <c r="F105" s="350"/>
      <c r="G105" s="350"/>
      <c r="H105" s="350"/>
      <c r="I105" s="350"/>
      <c r="J105" s="350"/>
      <c r="K105" s="350"/>
      <c r="L105" s="350"/>
      <c r="M105" s="350"/>
    </row>
    <row r="106" spans="1:19" ht="13.25" customHeight="1" x14ac:dyDescent="0.25">
      <c r="A106" s="33" t="s">
        <v>214</v>
      </c>
      <c r="B106" s="358" t="s">
        <v>705</v>
      </c>
      <c r="C106" s="358"/>
      <c r="D106" s="358"/>
      <c r="E106" s="358"/>
      <c r="F106" s="358"/>
      <c r="G106" s="358"/>
      <c r="H106" s="358"/>
      <c r="I106" s="358"/>
      <c r="J106" s="358"/>
      <c r="K106" s="358"/>
      <c r="L106" s="358"/>
      <c r="M106" s="358"/>
    </row>
    <row r="108" spans="1:19" x14ac:dyDescent="0.25">
      <c r="B108" s="402" t="s">
        <v>390</v>
      </c>
      <c r="C108" s="403"/>
      <c r="D108" s="403"/>
      <c r="E108" s="403"/>
      <c r="F108" s="403"/>
      <c r="G108" s="403"/>
      <c r="H108" s="403"/>
      <c r="I108" s="403"/>
      <c r="J108" s="403"/>
      <c r="K108" s="403"/>
      <c r="L108" s="403"/>
      <c r="M108" s="404"/>
    </row>
    <row r="109" spans="1:19" x14ac:dyDescent="0.25">
      <c r="B109" s="286" t="s">
        <v>220</v>
      </c>
      <c r="C109" s="286"/>
      <c r="D109" s="418"/>
      <c r="E109" s="418"/>
      <c r="F109" s="418"/>
      <c r="G109" s="418"/>
      <c r="H109" s="418"/>
      <c r="I109" s="418"/>
      <c r="J109" s="418"/>
      <c r="K109" s="418"/>
      <c r="L109" s="418"/>
      <c r="M109" s="418"/>
      <c r="S109" s="67">
        <v>262</v>
      </c>
    </row>
    <row r="110" spans="1:19" x14ac:dyDescent="0.25">
      <c r="B110" s="286" t="s">
        <v>221</v>
      </c>
      <c r="C110" s="286"/>
      <c r="D110" s="417"/>
      <c r="E110" s="417"/>
      <c r="F110" s="417"/>
      <c r="G110" s="417"/>
      <c r="H110" s="417"/>
      <c r="I110" s="417"/>
      <c r="J110" s="417"/>
      <c r="K110" s="417"/>
      <c r="L110" s="417"/>
      <c r="M110" s="417"/>
      <c r="S110" s="67">
        <v>263</v>
      </c>
    </row>
    <row r="111" spans="1:19" x14ac:dyDescent="0.25">
      <c r="B111" s="286" t="s">
        <v>222</v>
      </c>
      <c r="C111" s="286"/>
      <c r="D111" s="418"/>
      <c r="E111" s="418"/>
      <c r="F111" s="418"/>
      <c r="G111" s="418"/>
      <c r="H111" s="418"/>
      <c r="I111" s="418"/>
      <c r="J111" s="418"/>
      <c r="K111" s="418"/>
      <c r="L111" s="418"/>
      <c r="M111" s="418"/>
      <c r="S111" s="67">
        <v>264</v>
      </c>
    </row>
    <row r="112" spans="1:19" x14ac:dyDescent="0.25">
      <c r="A112" s="282"/>
      <c r="B112" s="419"/>
      <c r="C112" s="419"/>
      <c r="D112" s="419"/>
      <c r="E112" s="419"/>
      <c r="F112" s="419"/>
      <c r="G112" s="419"/>
      <c r="H112" s="419"/>
      <c r="I112" s="419"/>
      <c r="J112" s="419"/>
      <c r="K112" s="419"/>
      <c r="L112" s="419"/>
      <c r="M112" s="419"/>
    </row>
    <row r="113" spans="1:20" ht="15" customHeight="1" x14ac:dyDescent="0.25">
      <c r="B113" s="284" t="s">
        <v>360</v>
      </c>
      <c r="C113" s="284"/>
      <c r="D113" s="284" t="s">
        <v>173</v>
      </c>
      <c r="E113" s="284"/>
      <c r="F113" s="284"/>
      <c r="G113" s="420" t="s">
        <v>223</v>
      </c>
      <c r="H113" s="375"/>
      <c r="I113" s="375"/>
      <c r="J113" s="376"/>
      <c r="K113" s="424" t="s">
        <v>550</v>
      </c>
      <c r="L113" s="425"/>
      <c r="M113" s="426"/>
    </row>
    <row r="114" spans="1:20" ht="21" customHeight="1" x14ac:dyDescent="0.25">
      <c r="B114" s="284"/>
      <c r="C114" s="284"/>
      <c r="D114" s="3" t="s">
        <v>224</v>
      </c>
      <c r="E114" s="284" t="s">
        <v>225</v>
      </c>
      <c r="F114" s="284"/>
      <c r="G114" s="421"/>
      <c r="H114" s="422"/>
      <c r="I114" s="422"/>
      <c r="J114" s="423"/>
      <c r="K114" s="427"/>
      <c r="L114" s="428"/>
      <c r="M114" s="429"/>
      <c r="O114" s="58" t="s">
        <v>394</v>
      </c>
      <c r="P114" s="62" t="s">
        <v>395</v>
      </c>
      <c r="S114" s="67">
        <v>265</v>
      </c>
    </row>
    <row r="115" spans="1:20" x14ac:dyDescent="0.25">
      <c r="B115" s="371"/>
      <c r="C115" s="372"/>
      <c r="D115" s="98"/>
      <c r="E115" s="417"/>
      <c r="F115" s="417"/>
      <c r="G115" s="430"/>
      <c r="H115" s="431"/>
      <c r="I115" s="431"/>
      <c r="J115" s="432"/>
      <c r="K115" s="430"/>
      <c r="L115" s="431"/>
      <c r="M115" s="432"/>
    </row>
    <row r="116" spans="1:20" x14ac:dyDescent="0.25">
      <c r="B116" s="371"/>
      <c r="C116" s="372"/>
      <c r="D116" s="98"/>
      <c r="E116" s="417"/>
      <c r="F116" s="417"/>
      <c r="G116" s="430"/>
      <c r="H116" s="431"/>
      <c r="I116" s="431"/>
      <c r="J116" s="432"/>
      <c r="K116" s="430"/>
      <c r="L116" s="431"/>
      <c r="M116" s="432"/>
    </row>
    <row r="117" spans="1:20" ht="20" x14ac:dyDescent="0.25">
      <c r="B117" s="286" t="s">
        <v>226</v>
      </c>
      <c r="C117" s="286"/>
      <c r="D117" s="286"/>
      <c r="E117" s="286"/>
      <c r="F117" s="286"/>
      <c r="G117" s="414"/>
      <c r="H117" s="415"/>
      <c r="I117" s="415"/>
      <c r="J117" s="415"/>
      <c r="K117" s="415"/>
      <c r="L117" s="415"/>
      <c r="M117" s="416"/>
      <c r="O117" s="63" t="s">
        <v>396</v>
      </c>
      <c r="P117" s="61" t="s">
        <v>397</v>
      </c>
      <c r="S117" s="67">
        <v>0</v>
      </c>
      <c r="T117" s="67">
        <v>266</v>
      </c>
    </row>
    <row r="118" spans="1:20" x14ac:dyDescent="0.25">
      <c r="B118" s="286" t="s">
        <v>227</v>
      </c>
      <c r="C118" s="286"/>
      <c r="D118" s="286"/>
      <c r="E118" s="286"/>
      <c r="F118" s="286"/>
      <c r="G118" s="414"/>
      <c r="H118" s="415"/>
      <c r="I118" s="415"/>
      <c r="J118" s="415"/>
      <c r="K118" s="415"/>
      <c r="L118" s="415"/>
      <c r="M118" s="416"/>
      <c r="S118" s="67">
        <v>267</v>
      </c>
    </row>
    <row r="119" spans="1:20" ht="8.25" customHeight="1" x14ac:dyDescent="0.25">
      <c r="B119" s="286" t="s">
        <v>228</v>
      </c>
      <c r="C119" s="286"/>
      <c r="D119" s="286"/>
      <c r="E119" s="286"/>
      <c r="F119" s="286"/>
      <c r="G119" s="410"/>
      <c r="H119" s="411"/>
      <c r="I119" s="411"/>
      <c r="J119" s="412"/>
      <c r="K119" s="410"/>
      <c r="L119" s="411"/>
      <c r="M119" s="412"/>
    </row>
    <row r="120" spans="1:20" ht="13" x14ac:dyDescent="0.25">
      <c r="B120" s="286"/>
      <c r="C120" s="286"/>
      <c r="D120" s="286"/>
      <c r="E120" s="286"/>
      <c r="F120" s="286"/>
      <c r="G120" s="35" t="s">
        <v>229</v>
      </c>
      <c r="I120" s="99"/>
      <c r="J120" s="36"/>
      <c r="K120" s="35" t="s">
        <v>230</v>
      </c>
      <c r="L120" s="99"/>
      <c r="M120" s="36"/>
      <c r="P120" s="41" t="str">
        <f>IF(( AND(I120="x",L120="x") ),"(*) Marcar solo un valor: Si o No","")</f>
        <v/>
      </c>
      <c r="S120" s="67">
        <v>268</v>
      </c>
    </row>
    <row r="121" spans="1:20" ht="7.5" customHeight="1" x14ac:dyDescent="0.25">
      <c r="B121" s="286"/>
      <c r="C121" s="286"/>
      <c r="D121" s="286"/>
      <c r="E121" s="286"/>
      <c r="F121" s="286"/>
      <c r="G121" s="413"/>
      <c r="H121" s="223"/>
      <c r="I121" s="223"/>
      <c r="J121" s="224"/>
      <c r="K121" s="413"/>
      <c r="L121" s="223"/>
      <c r="M121" s="224"/>
    </row>
    <row r="122" spans="1:20" ht="4.5" customHeight="1" x14ac:dyDescent="0.25">
      <c r="B122" s="405" t="s">
        <v>231</v>
      </c>
      <c r="C122" s="240"/>
      <c r="D122" s="240"/>
      <c r="E122" s="240"/>
      <c r="F122" s="406"/>
      <c r="G122" s="410"/>
      <c r="H122" s="411"/>
      <c r="I122" s="411"/>
      <c r="J122" s="412"/>
      <c r="K122" s="410"/>
      <c r="L122" s="411"/>
      <c r="M122" s="412"/>
    </row>
    <row r="123" spans="1:20" ht="13" x14ac:dyDescent="0.25">
      <c r="B123" s="407"/>
      <c r="C123" s="294"/>
      <c r="D123" s="294"/>
      <c r="E123" s="294"/>
      <c r="F123" s="349"/>
      <c r="G123" s="35" t="s">
        <v>229</v>
      </c>
      <c r="I123" s="99"/>
      <c r="J123" s="36"/>
      <c r="K123" s="35" t="s">
        <v>230</v>
      </c>
      <c r="L123" s="99"/>
      <c r="M123" s="36"/>
      <c r="P123" s="41" t="str">
        <f>IF(( AND(I123="x",L123="x") ),"(*) Marcar solo un valor: Si o No","")</f>
        <v/>
      </c>
      <c r="S123" s="67">
        <v>269</v>
      </c>
    </row>
    <row r="124" spans="1:20" ht="5.25" customHeight="1" x14ac:dyDescent="0.25">
      <c r="B124" s="408"/>
      <c r="C124" s="281"/>
      <c r="D124" s="281"/>
      <c r="E124" s="281"/>
      <c r="F124" s="409"/>
      <c r="G124" s="413"/>
      <c r="H124" s="223"/>
      <c r="I124" s="223"/>
      <c r="J124" s="224"/>
      <c r="K124" s="413"/>
      <c r="L124" s="223"/>
      <c r="M124" s="224"/>
    </row>
    <row r="125" spans="1:20" ht="30" customHeight="1" x14ac:dyDescent="0.25">
      <c r="A125" s="33" t="s">
        <v>214</v>
      </c>
      <c r="B125" s="350" t="s">
        <v>361</v>
      </c>
      <c r="C125" s="350"/>
      <c r="D125" s="350"/>
      <c r="E125" s="350"/>
      <c r="F125" s="350"/>
      <c r="G125" s="350"/>
      <c r="H125" s="350"/>
      <c r="I125" s="350"/>
      <c r="J125" s="350"/>
      <c r="K125" s="350"/>
      <c r="L125" s="350"/>
      <c r="M125" s="350"/>
    </row>
    <row r="126" spans="1:20" ht="14.5" x14ac:dyDescent="0.25">
      <c r="A126" s="38"/>
      <c r="B126" s="350" t="s">
        <v>362</v>
      </c>
      <c r="C126" s="350"/>
      <c r="D126" s="350"/>
      <c r="E126" s="350"/>
      <c r="F126" s="350"/>
      <c r="G126" s="350"/>
      <c r="H126" s="350"/>
      <c r="I126" s="350"/>
      <c r="J126" s="350"/>
      <c r="K126" s="350"/>
      <c r="L126" s="350"/>
      <c r="M126" s="350"/>
    </row>
    <row r="127" spans="1:20" ht="13.25" customHeight="1" x14ac:dyDescent="0.25">
      <c r="A127" s="33" t="s">
        <v>214</v>
      </c>
      <c r="B127" s="358" t="s">
        <v>705</v>
      </c>
      <c r="C127" s="358"/>
      <c r="D127" s="358"/>
      <c r="E127" s="358"/>
      <c r="F127" s="358"/>
      <c r="G127" s="358"/>
      <c r="H127" s="358"/>
      <c r="I127" s="358"/>
      <c r="J127" s="358"/>
      <c r="K127" s="358"/>
      <c r="L127" s="358"/>
      <c r="M127" s="358"/>
    </row>
  </sheetData>
  <sheetProtection algorithmName="SHA-512" hashValue="Hxv8d/Nw1nxoKj24Q2UAleRtGG0sfijIlwHr/t6d4PhsBFNBcfPGmfzfrsuaQDvNR9xQVmTxVMd3ewgI3ETi7g==" saltValue="sSQ8sK/5B/sRqky9zKJ4ew==" spinCount="100000" sheet="1" objects="1" scenarios="1" formatCells="0" formatRows="0" insertRows="0"/>
  <mergeCells count="225">
    <mergeCell ref="G116:J116"/>
    <mergeCell ref="K116:M116"/>
    <mergeCell ref="G27:J28"/>
    <mergeCell ref="K27:M28"/>
    <mergeCell ref="G29:J29"/>
    <mergeCell ref="G31:J31"/>
    <mergeCell ref="K29:M29"/>
    <mergeCell ref="K31:M31"/>
    <mergeCell ref="G49:J50"/>
    <mergeCell ref="K49:M50"/>
    <mergeCell ref="G51:J51"/>
    <mergeCell ref="K51:M51"/>
    <mergeCell ref="B62:M62"/>
    <mergeCell ref="B63:M63"/>
    <mergeCell ref="B64:M64"/>
    <mergeCell ref="B67:C67"/>
    <mergeCell ref="D67:M67"/>
    <mergeCell ref="B66:M66"/>
    <mergeCell ref="B59:F61"/>
    <mergeCell ref="G59:J59"/>
    <mergeCell ref="K59:M59"/>
    <mergeCell ref="G61:J61"/>
    <mergeCell ref="K61:M61"/>
    <mergeCell ref="B71:C72"/>
    <mergeCell ref="A1:M1"/>
    <mergeCell ref="A9:M9"/>
    <mergeCell ref="A11:D11"/>
    <mergeCell ref="A13:M13"/>
    <mergeCell ref="A26:M26"/>
    <mergeCell ref="A3:M3"/>
    <mergeCell ref="A10:M10"/>
    <mergeCell ref="A14:M14"/>
    <mergeCell ref="K34:M34"/>
    <mergeCell ref="A4:D4"/>
    <mergeCell ref="A5:D5"/>
    <mergeCell ref="A6:D6"/>
    <mergeCell ref="A7:D7"/>
    <mergeCell ref="A8:D8"/>
    <mergeCell ref="G4:M4"/>
    <mergeCell ref="G5:M5"/>
    <mergeCell ref="G6:M6"/>
    <mergeCell ref="G7:M7"/>
    <mergeCell ref="G8:M8"/>
    <mergeCell ref="G11:M11"/>
    <mergeCell ref="G15:M15"/>
    <mergeCell ref="G16:M16"/>
    <mergeCell ref="B22:M22"/>
    <mergeCell ref="A12:D12"/>
    <mergeCell ref="C20:E20"/>
    <mergeCell ref="A16:D16"/>
    <mergeCell ref="D23:M23"/>
    <mergeCell ref="A17:M17"/>
    <mergeCell ref="A21:M21"/>
    <mergeCell ref="I18:J18"/>
    <mergeCell ref="F18:H18"/>
    <mergeCell ref="D24:M24"/>
    <mergeCell ref="D25:M25"/>
    <mergeCell ref="B23:C23"/>
    <mergeCell ref="B24:C24"/>
    <mergeCell ref="B25:C25"/>
    <mergeCell ref="I19:J19"/>
    <mergeCell ref="F19:H19"/>
    <mergeCell ref="F20:H20"/>
    <mergeCell ref="I20:J20"/>
    <mergeCell ref="G12:M12"/>
    <mergeCell ref="B37:F39"/>
    <mergeCell ref="G32:M32"/>
    <mergeCell ref="G33:M33"/>
    <mergeCell ref="B29:C29"/>
    <mergeCell ref="B31:C31"/>
    <mergeCell ref="E29:F29"/>
    <mergeCell ref="E31:F31"/>
    <mergeCell ref="B34:F36"/>
    <mergeCell ref="B27:C28"/>
    <mergeCell ref="E28:F28"/>
    <mergeCell ref="D27:F27"/>
    <mergeCell ref="B32:F32"/>
    <mergeCell ref="B33:F33"/>
    <mergeCell ref="K37:M37"/>
    <mergeCell ref="K39:M39"/>
    <mergeCell ref="G37:J37"/>
    <mergeCell ref="G39:J39"/>
    <mergeCell ref="K36:M36"/>
    <mergeCell ref="G34:J34"/>
    <mergeCell ref="G36:J36"/>
    <mergeCell ref="A15:D15"/>
    <mergeCell ref="C18:E18"/>
    <mergeCell ref="C19:E19"/>
    <mergeCell ref="B45:C45"/>
    <mergeCell ref="D45:M45"/>
    <mergeCell ref="B46:C46"/>
    <mergeCell ref="D46:M46"/>
    <mergeCell ref="B47:C47"/>
    <mergeCell ref="D47:M47"/>
    <mergeCell ref="B40:M40"/>
    <mergeCell ref="B41:M41"/>
    <mergeCell ref="B42:M42"/>
    <mergeCell ref="B44:M44"/>
    <mergeCell ref="B51:C51"/>
    <mergeCell ref="E51:F51"/>
    <mergeCell ref="B53:C53"/>
    <mergeCell ref="E53:F53"/>
    <mergeCell ref="A48:M48"/>
    <mergeCell ref="B49:C50"/>
    <mergeCell ref="D49:F49"/>
    <mergeCell ref="E50:F50"/>
    <mergeCell ref="G53:J53"/>
    <mergeCell ref="K53:M53"/>
    <mergeCell ref="B54:F54"/>
    <mergeCell ref="G54:M54"/>
    <mergeCell ref="B55:F55"/>
    <mergeCell ref="G55:M55"/>
    <mergeCell ref="B56:F58"/>
    <mergeCell ref="G56:J56"/>
    <mergeCell ref="K56:M56"/>
    <mergeCell ref="G58:J58"/>
    <mergeCell ref="K58:M58"/>
    <mergeCell ref="D71:F71"/>
    <mergeCell ref="E72:F72"/>
    <mergeCell ref="B73:C73"/>
    <mergeCell ref="E73:F73"/>
    <mergeCell ref="B68:C68"/>
    <mergeCell ref="D68:M68"/>
    <mergeCell ref="B69:C69"/>
    <mergeCell ref="D69:M69"/>
    <mergeCell ref="A70:M70"/>
    <mergeCell ref="G71:J72"/>
    <mergeCell ref="K71:M72"/>
    <mergeCell ref="G73:J73"/>
    <mergeCell ref="K73:M73"/>
    <mergeCell ref="B76:F76"/>
    <mergeCell ref="G76:M76"/>
    <mergeCell ref="B77:F79"/>
    <mergeCell ref="G77:J77"/>
    <mergeCell ref="K77:M77"/>
    <mergeCell ref="G79:J79"/>
    <mergeCell ref="K79:M79"/>
    <mergeCell ref="B74:C74"/>
    <mergeCell ref="E74:F74"/>
    <mergeCell ref="B75:F75"/>
    <mergeCell ref="G75:M75"/>
    <mergeCell ref="G74:J74"/>
    <mergeCell ref="K74:M74"/>
    <mergeCell ref="B83:M83"/>
    <mergeCell ref="B84:M84"/>
    <mergeCell ref="B85:M85"/>
    <mergeCell ref="B88:C88"/>
    <mergeCell ref="D88:M88"/>
    <mergeCell ref="B80:F82"/>
    <mergeCell ref="G80:J80"/>
    <mergeCell ref="K80:M80"/>
    <mergeCell ref="G82:J82"/>
    <mergeCell ref="K82:M82"/>
    <mergeCell ref="B92:C93"/>
    <mergeCell ref="D92:F92"/>
    <mergeCell ref="E93:F93"/>
    <mergeCell ref="B94:C94"/>
    <mergeCell ref="E94:F94"/>
    <mergeCell ref="B89:C89"/>
    <mergeCell ref="D89:M89"/>
    <mergeCell ref="B90:C90"/>
    <mergeCell ref="D90:M90"/>
    <mergeCell ref="A91:M91"/>
    <mergeCell ref="G92:J93"/>
    <mergeCell ref="K92:M93"/>
    <mergeCell ref="G94:J94"/>
    <mergeCell ref="K94:M94"/>
    <mergeCell ref="B97:F97"/>
    <mergeCell ref="G97:M97"/>
    <mergeCell ref="B98:F100"/>
    <mergeCell ref="G98:J98"/>
    <mergeCell ref="K98:M98"/>
    <mergeCell ref="G100:J100"/>
    <mergeCell ref="K100:M100"/>
    <mergeCell ref="B95:C95"/>
    <mergeCell ref="E95:F95"/>
    <mergeCell ref="B96:F96"/>
    <mergeCell ref="G96:M96"/>
    <mergeCell ref="G95:J95"/>
    <mergeCell ref="K95:M95"/>
    <mergeCell ref="B104:M104"/>
    <mergeCell ref="B105:M105"/>
    <mergeCell ref="B106:M106"/>
    <mergeCell ref="B109:C109"/>
    <mergeCell ref="D109:M109"/>
    <mergeCell ref="B101:F103"/>
    <mergeCell ref="G101:J101"/>
    <mergeCell ref="K101:M101"/>
    <mergeCell ref="G103:J103"/>
    <mergeCell ref="K103:M103"/>
    <mergeCell ref="B115:C115"/>
    <mergeCell ref="E115:F115"/>
    <mergeCell ref="B110:C110"/>
    <mergeCell ref="D110:M110"/>
    <mergeCell ref="B111:C111"/>
    <mergeCell ref="D111:M111"/>
    <mergeCell ref="A112:M112"/>
    <mergeCell ref="G113:J114"/>
    <mergeCell ref="K113:M114"/>
    <mergeCell ref="G115:J115"/>
    <mergeCell ref="K115:M115"/>
    <mergeCell ref="B125:M125"/>
    <mergeCell ref="B126:M126"/>
    <mergeCell ref="B127:M127"/>
    <mergeCell ref="B108:M108"/>
    <mergeCell ref="B87:M87"/>
    <mergeCell ref="B122:F124"/>
    <mergeCell ref="G122:J122"/>
    <mergeCell ref="K122:M122"/>
    <mergeCell ref="G124:J124"/>
    <mergeCell ref="K124:M124"/>
    <mergeCell ref="B118:F118"/>
    <mergeCell ref="G118:M118"/>
    <mergeCell ref="B119:F121"/>
    <mergeCell ref="G119:J119"/>
    <mergeCell ref="K119:M119"/>
    <mergeCell ref="G121:J121"/>
    <mergeCell ref="K121:M121"/>
    <mergeCell ref="B116:C116"/>
    <mergeCell ref="E116:F116"/>
    <mergeCell ref="B117:F117"/>
    <mergeCell ref="G117:M117"/>
    <mergeCell ref="B113:C114"/>
    <mergeCell ref="D113:F113"/>
    <mergeCell ref="E114:F114"/>
  </mergeCells>
  <dataValidations xWindow="366" yWindow="384" count="7">
    <dataValidation type="textLength" allowBlank="1" showErrorMessage="1" error="Cantidad de caracteres NO valido." sqref="G16:M16 G12:M12 G5:M8" xr:uid="{00000000-0002-0000-1600-000000000000}">
      <formula1>Explicacion_LongMinimo</formula1>
      <formula2>Explicacion_LongMaximo</formula2>
    </dataValidation>
    <dataValidation type="custom" allowBlank="1" showDropDown="1" showInputMessage="1" showErrorMessage="1" error="Valor NO Válido." prompt="Ingrese &quot;X&quot;" sqref="E5:F8 E12:F12 E16:F16 I35 L35 L38 I38 I57 L57 L60 I60 I78 L78 L81 I81 I99 L99 I102 L102 I120 L120 I123 L123" xr:uid="{00000000-0002-0000-1600-000001000000}">
      <formula1>COUNTIF(Respuesta_SINO,TRIM(CELL("contents")))=1</formula1>
    </dataValidation>
    <dataValidation type="date" allowBlank="1" showInputMessage="1" showErrorMessage="1" error="Fecha No Valida" prompt="(dd/mm/yyyy)" sqref="D24:M24 D46:M46 D68:M68 D89:M89 D110:M110" xr:uid="{00000000-0002-0000-1600-000002000000}">
      <formula1>Fecha_Minimo</formula1>
      <formula2>Fecha_Maximo</formula2>
    </dataValidation>
    <dataValidation type="decimal" allowBlank="1" showInputMessage="1" showErrorMessage="1" error="Valor NO Válido" prompt="Ingrese Número" sqref="G32:M33 G54:M55 G75:M76 G96:M97 G117:M118" xr:uid="{00000000-0002-0000-1600-000003000000}">
      <formula1>Decimal2_Minimo</formula1>
      <formula2>Decimal2_Maximo</formula2>
    </dataValidation>
    <dataValidation type="date" operator="lessThanOrEqual" allowBlank="1" showInputMessage="1" showErrorMessage="1" error="Fecha No Valido" prompt="(dd/mm/yyyy)" sqref="D29:D31 D51:D53 D73:D74 D94:D95 D115:D116" xr:uid="{00000000-0002-0000-1600-000004000000}">
      <formula1>E29</formula1>
    </dataValidation>
    <dataValidation type="date" operator="greaterThanOrEqual" allowBlank="1" showInputMessage="1" showErrorMessage="1" error="Fecha No Valido" prompt="(dd/mm/yyyy)" sqref="E29:F31 E51:F53 E73:F74 E94:F95 E115:F116" xr:uid="{00000000-0002-0000-1600-000005000000}">
      <formula1>D29</formula1>
    </dataValidation>
    <dataValidation type="custom" allowBlank="1" showDropDown="1" showInputMessage="1" showErrorMessage="1" error="Valor NO Valido." prompt="Ingrese &quot;X&quot;" sqref="F19:J20" xr:uid="{00000000-0002-0000-1600-000006000000}">
      <formula1>COUNTIF(Respuesta_SINO,TRIM(CELL("contents")))=1</formula1>
    </dataValidation>
  </dataValidations>
  <hyperlinks>
    <hyperlink ref="P3" location="Principal!A1" display="Volver al Indice" xr:uid="{00000000-0004-0000-1600-000000000000}"/>
  </hyperlinks>
  <pageMargins left="0.7" right="0.7" top="0.75" bottom="0.75" header="0.3" footer="0.3"/>
  <pageSetup paperSize="9" orientation="portrait" r:id="rId1"/>
  <rowBreaks count="1" manualBreakCount="1">
    <brk id="25" max="12"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V88"/>
  <sheetViews>
    <sheetView topLeftCell="A56" zoomScale="85" zoomScaleNormal="85" workbookViewId="0">
      <selection activeCell="J59" sqref="J59:L59"/>
    </sheetView>
  </sheetViews>
  <sheetFormatPr baseColWidth="10" defaultColWidth="11.453125" defaultRowHeight="12.5" x14ac:dyDescent="0.25"/>
  <cols>
    <col min="1" max="1" width="3.453125" style="1" customWidth="1"/>
    <col min="2" max="2" width="5.1796875" style="1" customWidth="1"/>
    <col min="3" max="3" width="14.54296875" style="1" customWidth="1"/>
    <col min="4" max="4" width="6.453125" style="1" customWidth="1"/>
    <col min="5" max="6" width="4.81640625" style="1" customWidth="1"/>
    <col min="7" max="7" width="10.453125" style="1" customWidth="1"/>
    <col min="8" max="8" width="5.1796875" style="1" customWidth="1"/>
    <col min="9" max="9" width="5" style="1" customWidth="1"/>
    <col min="10" max="10" width="8.81640625" style="1" customWidth="1"/>
    <col min="11" max="11" width="9" style="1" customWidth="1"/>
    <col min="12" max="12" width="13.54296875" style="1" customWidth="1"/>
    <col min="13" max="13" width="0.81640625" style="1" customWidth="1"/>
    <col min="14" max="14" width="5.1796875" style="1" bestFit="1" customWidth="1"/>
    <col min="15" max="15" width="47.54296875" style="1" customWidth="1"/>
    <col min="16" max="18" width="4.1796875" style="1" customWidth="1"/>
    <col min="19" max="19" width="4.1796875" style="67" customWidth="1"/>
    <col min="20" max="20" width="5.1796875" style="67" customWidth="1"/>
    <col min="21" max="21" width="3" style="67" customWidth="1"/>
    <col min="22" max="22" width="3.453125" style="67" customWidth="1"/>
    <col min="23" max="16384" width="11.453125" style="1"/>
  </cols>
  <sheetData>
    <row r="1" spans="1:22" ht="14" x14ac:dyDescent="0.25">
      <c r="A1" s="248" t="s">
        <v>53</v>
      </c>
      <c r="B1" s="248"/>
      <c r="C1" s="248"/>
      <c r="D1" s="248"/>
      <c r="E1" s="248"/>
      <c r="F1" s="248"/>
      <c r="G1" s="248"/>
      <c r="H1" s="248"/>
      <c r="I1" s="248"/>
      <c r="J1" s="248"/>
      <c r="K1" s="248"/>
      <c r="L1" s="248"/>
      <c r="O1" s="95" t="str">
        <f>'15'!A1</f>
        <v xml:space="preserve">PILAR III: EL DIRECTORIO Y LA ALTA GERENCIA </v>
      </c>
      <c r="U1" s="67">
        <v>7</v>
      </c>
    </row>
    <row r="2" spans="1:22" ht="13" hidden="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c r="O2" s="95"/>
    </row>
    <row r="3" spans="1:22" ht="14.5" x14ac:dyDescent="0.35">
      <c r="A3" s="368" t="s">
        <v>713</v>
      </c>
      <c r="B3" s="368"/>
      <c r="C3" s="368"/>
      <c r="D3" s="368"/>
      <c r="E3" s="368"/>
      <c r="F3" s="368"/>
      <c r="G3" s="368"/>
      <c r="H3" s="368"/>
      <c r="I3" s="368"/>
      <c r="J3" s="368"/>
      <c r="K3" s="368"/>
      <c r="L3" s="368"/>
      <c r="N3"/>
      <c r="O3" s="94" t="s">
        <v>355</v>
      </c>
      <c r="U3" s="67">
        <f>SUM(V:V)</f>
        <v>7</v>
      </c>
    </row>
    <row r="4" spans="1:22" ht="13" x14ac:dyDescent="0.25">
      <c r="A4" s="223"/>
      <c r="B4" s="223"/>
      <c r="C4" s="223"/>
      <c r="D4" s="223"/>
      <c r="E4" s="223"/>
      <c r="F4" s="223"/>
      <c r="G4" s="224"/>
      <c r="H4" s="100" t="s">
        <v>1</v>
      </c>
      <c r="I4" s="100" t="s">
        <v>2</v>
      </c>
      <c r="J4" s="264" t="s">
        <v>3</v>
      </c>
      <c r="K4" s="264"/>
      <c r="L4" s="264"/>
      <c r="N4" s="54" t="s">
        <v>388</v>
      </c>
    </row>
    <row r="5" spans="1:22" ht="47.25" customHeight="1" x14ac:dyDescent="0.25">
      <c r="A5" s="233" t="s">
        <v>714</v>
      </c>
      <c r="B5" s="234"/>
      <c r="C5" s="234"/>
      <c r="D5" s="234"/>
      <c r="E5" s="234"/>
      <c r="F5" s="234"/>
      <c r="G5" s="234"/>
      <c r="H5" s="99" t="s">
        <v>15</v>
      </c>
      <c r="I5" s="99"/>
      <c r="J5" s="199"/>
      <c r="K5" s="200"/>
      <c r="L5" s="201"/>
      <c r="N5" s="55" t="str">
        <f>CONCATENATE("(",LEN(J5),")")</f>
        <v>(0)</v>
      </c>
      <c r="O5" s="53" t="str">
        <f>IF(( AND(H5="x",I5="x") ),"(*) Marcar solo un valor: Si o No",IF(AND(I5="x",LEN(J5)=0),"(*) Completar la celda de explicación",
CONCATENATE("(Si/No) Marcar con 'X' solo uno de los campos. (Explicación) Longitud Máxima de ",Explicacion_LongMaximo," caracteres")))</f>
        <v>(Si/No) Marcar con 'X' solo uno de los campos. (Explicación) Longitud Máxima de 1000 caracteres</v>
      </c>
      <c r="S5" s="67">
        <v>89</v>
      </c>
      <c r="V5" s="68">
        <f>IF( AND(H5="",I5=""),0,IF(AND(I5&lt;&gt;"",J5=""),0,1))</f>
        <v>1</v>
      </c>
    </row>
    <row r="6" spans="1:22" ht="47.25" customHeight="1" x14ac:dyDescent="0.25">
      <c r="A6" s="218" t="s">
        <v>551</v>
      </c>
      <c r="B6" s="218"/>
      <c r="C6" s="218"/>
      <c r="D6" s="218"/>
      <c r="E6" s="218"/>
      <c r="F6" s="218"/>
      <c r="G6" s="218"/>
      <c r="H6" s="218"/>
      <c r="I6" s="218"/>
      <c r="J6" s="218"/>
      <c r="K6" s="218"/>
      <c r="L6" s="218"/>
      <c r="N6" s="55"/>
      <c r="O6" s="53"/>
      <c r="V6" s="68"/>
    </row>
    <row r="7" spans="1:22" ht="47.25" customHeight="1" x14ac:dyDescent="0.35">
      <c r="A7" s="294" t="s">
        <v>232</v>
      </c>
      <c r="B7" s="294"/>
      <c r="C7" s="294"/>
      <c r="D7" s="294"/>
      <c r="E7" s="294"/>
      <c r="F7" s="294"/>
      <c r="G7" s="294"/>
      <c r="H7" s="294"/>
      <c r="I7" s="294"/>
      <c r="J7" s="294"/>
      <c r="K7" s="294"/>
      <c r="L7" s="294"/>
      <c r="N7"/>
    </row>
    <row r="8" spans="1:22" ht="87" customHeight="1" x14ac:dyDescent="0.25">
      <c r="A8" s="236" t="s">
        <v>165</v>
      </c>
      <c r="B8" s="237"/>
      <c r="C8" s="237"/>
      <c r="D8" s="237"/>
      <c r="E8" s="237"/>
      <c r="F8" s="238"/>
      <c r="G8" s="371" t="s">
        <v>837</v>
      </c>
      <c r="H8" s="443"/>
      <c r="I8" s="443"/>
      <c r="J8" s="443"/>
      <c r="K8" s="443"/>
      <c r="L8" s="372"/>
      <c r="S8" s="67">
        <v>270</v>
      </c>
    </row>
    <row r="9" spans="1:22" ht="32.25" customHeight="1" x14ac:dyDescent="0.25">
      <c r="A9" s="237"/>
      <c r="B9" s="237"/>
      <c r="C9" s="237"/>
      <c r="D9" s="237"/>
      <c r="E9" s="237"/>
      <c r="F9" s="237"/>
      <c r="G9" s="237"/>
      <c r="H9" s="237"/>
      <c r="I9" s="237"/>
      <c r="J9" s="237"/>
      <c r="K9" s="237"/>
      <c r="L9" s="237"/>
    </row>
    <row r="10" spans="1:22" ht="15.75" customHeight="1" x14ac:dyDescent="0.25">
      <c r="A10" s="284" t="s">
        <v>166</v>
      </c>
      <c r="B10" s="284"/>
      <c r="C10" s="284"/>
      <c r="D10" s="284"/>
      <c r="E10" s="284"/>
      <c r="F10" s="284"/>
      <c r="G10" s="284"/>
      <c r="H10" s="284"/>
      <c r="I10" s="284"/>
      <c r="J10" s="284"/>
      <c r="K10" s="284"/>
      <c r="L10" s="284"/>
    </row>
    <row r="11" spans="1:22" x14ac:dyDescent="0.25">
      <c r="A11" s="284" t="s">
        <v>167</v>
      </c>
      <c r="B11" s="284"/>
      <c r="C11" s="284"/>
      <c r="D11" s="284"/>
      <c r="E11" s="284"/>
      <c r="F11" s="284"/>
      <c r="G11" s="284" t="s">
        <v>168</v>
      </c>
      <c r="H11" s="284"/>
      <c r="I11" s="284"/>
      <c r="J11" s="284"/>
      <c r="K11" s="284" t="s">
        <v>169</v>
      </c>
      <c r="L11" s="284"/>
    </row>
    <row r="12" spans="1:22" ht="21" customHeight="1" x14ac:dyDescent="0.25">
      <c r="A12" s="446" t="s">
        <v>838</v>
      </c>
      <c r="B12" s="446"/>
      <c r="C12" s="446"/>
      <c r="D12" s="446"/>
      <c r="E12" s="446"/>
      <c r="F12" s="446"/>
      <c r="G12" s="446" t="s">
        <v>900</v>
      </c>
      <c r="H12" s="446"/>
      <c r="I12" s="446"/>
      <c r="J12" s="446"/>
      <c r="K12" s="446" t="s">
        <v>839</v>
      </c>
      <c r="L12" s="446"/>
      <c r="S12" s="67">
        <v>271</v>
      </c>
    </row>
    <row r="13" spans="1:22" x14ac:dyDescent="0.25">
      <c r="A13" s="268"/>
      <c r="B13" s="268"/>
      <c r="C13" s="268"/>
      <c r="D13" s="268"/>
      <c r="E13" s="268"/>
      <c r="F13" s="268"/>
      <c r="G13" s="268"/>
      <c r="H13" s="268"/>
      <c r="I13" s="268"/>
      <c r="J13" s="268"/>
      <c r="K13" s="268"/>
      <c r="L13" s="268"/>
    </row>
    <row r="14" spans="1:22" ht="14.5" x14ac:dyDescent="0.35">
      <c r="A14" s="368" t="s">
        <v>715</v>
      </c>
      <c r="B14" s="368"/>
      <c r="C14" s="368"/>
      <c r="D14" s="368"/>
      <c r="E14" s="368"/>
      <c r="F14" s="368"/>
      <c r="G14" s="368"/>
      <c r="H14" s="368"/>
      <c r="I14" s="368"/>
      <c r="J14" s="368"/>
      <c r="K14" s="368"/>
      <c r="L14" s="368"/>
      <c r="N14"/>
    </row>
    <row r="15" spans="1:22" ht="13" x14ac:dyDescent="0.25">
      <c r="A15" s="223"/>
      <c r="B15" s="223"/>
      <c r="C15" s="223"/>
      <c r="D15" s="223"/>
      <c r="E15" s="223"/>
      <c r="F15" s="223"/>
      <c r="G15" s="224"/>
      <c r="H15" s="100" t="s">
        <v>1</v>
      </c>
      <c r="I15" s="100" t="s">
        <v>2</v>
      </c>
      <c r="J15" s="264" t="s">
        <v>3</v>
      </c>
      <c r="K15" s="264"/>
      <c r="L15" s="264"/>
      <c r="N15" s="54" t="s">
        <v>388</v>
      </c>
    </row>
    <row r="16" spans="1:22" ht="101.25" customHeight="1" x14ac:dyDescent="0.25">
      <c r="A16" s="277" t="s">
        <v>716</v>
      </c>
      <c r="B16" s="277"/>
      <c r="C16" s="277"/>
      <c r="D16" s="277"/>
      <c r="E16" s="277"/>
      <c r="F16" s="277"/>
      <c r="G16" s="277"/>
      <c r="H16" s="99" t="s">
        <v>15</v>
      </c>
      <c r="I16" s="99"/>
      <c r="J16" s="199"/>
      <c r="K16" s="200"/>
      <c r="L16" s="201"/>
      <c r="N16" s="55" t="str">
        <f>CONCATENATE("(",LEN(J16),")")</f>
        <v>(0)</v>
      </c>
      <c r="O16" s="53" t="str">
        <f>IF(( AND(H16="x",I16="x") ),"(*) Marcar solo un valor: Si o No",IF(AND(I16="x",LEN(J16)=0),"(*) Completar la celda de explicación",
CONCATENATE("(Si/No) Marcar con 'X' solo uno de los campos. (Explicación) Longitud Máxima de ",Explicacion_LongMaximo," caracteres")))</f>
        <v>(Si/No) Marcar con 'X' solo uno de los campos. (Explicación) Longitud Máxima de 1000 caracteres</v>
      </c>
      <c r="S16" s="67">
        <v>90</v>
      </c>
      <c r="V16" s="68">
        <f>IF( AND(H16="",I16=""),0,IF(AND(I16&lt;&gt;"",J16=""),0,1))</f>
        <v>1</v>
      </c>
    </row>
    <row r="17" spans="1:22" ht="56.25" customHeight="1" x14ac:dyDescent="0.25">
      <c r="A17" s="277" t="s">
        <v>717</v>
      </c>
      <c r="B17" s="277"/>
      <c r="C17" s="277"/>
      <c r="D17" s="277"/>
      <c r="E17" s="277"/>
      <c r="F17" s="277"/>
      <c r="G17" s="277"/>
      <c r="H17" s="99" t="s">
        <v>15</v>
      </c>
      <c r="I17" s="99"/>
      <c r="J17" s="199"/>
      <c r="K17" s="200"/>
      <c r="L17" s="201"/>
      <c r="N17" s="55" t="str">
        <f>CONCATENATE("(",LEN(J17),")")</f>
        <v>(0)</v>
      </c>
      <c r="O17" s="53" t="str">
        <f>IF(( AND(H17="x",I17="x") ),"(*) Marcar solo un valor: Si o No",IF(AND(I17="x",LEN(J17)=0),"(*) Completar la celda de explicación",
CONCATENATE("(Si/No) Marcar con 'X' solo uno de los campos. (Explicación) Longitud Máxima de ",Explicacion_LongMaximo," caracteres")))</f>
        <v>(Si/No) Marcar con 'X' solo uno de los campos. (Explicación) Longitud Máxima de 1000 caracteres</v>
      </c>
      <c r="S17" s="67">
        <v>91</v>
      </c>
      <c r="V17" s="68">
        <f>IF( AND(H17="",I17=""),0,IF(AND(I17&lt;&gt;"",J17=""),0,1))</f>
        <v>1</v>
      </c>
    </row>
    <row r="18" spans="1:22" ht="56.25" customHeight="1" x14ac:dyDescent="0.25">
      <c r="A18" s="277" t="s">
        <v>552</v>
      </c>
      <c r="B18" s="277"/>
      <c r="C18" s="277"/>
      <c r="D18" s="277"/>
      <c r="E18" s="277"/>
      <c r="F18" s="277"/>
      <c r="G18" s="277"/>
      <c r="H18" s="162" t="s">
        <v>15</v>
      </c>
      <c r="I18" s="162"/>
      <c r="J18" s="269"/>
      <c r="K18" s="270"/>
      <c r="L18" s="271"/>
      <c r="N18" s="55" t="str">
        <f>CONCATENATE("(",LEN(J18),")")</f>
        <v>(0)</v>
      </c>
      <c r="O18" s="53" t="str">
        <f>IF(( AND(H18="x",I18="x") ),"(*) Marcar solo un valor: Si o No",IF(AND(I18="x",LEN(J18)=0),"(*) Completar la celda de explicación",
CONCATENATE("(Si/No) Marcar con 'X' solo uno de los campos. (Explicación) Longitud Máxima de ",Explicacion_LongMaximo," caracteres")))</f>
        <v>(Si/No) Marcar con 'X' solo uno de los campos. (Explicación) Longitud Máxima de 1000 caracteres</v>
      </c>
      <c r="S18" s="67">
        <v>640</v>
      </c>
      <c r="V18" s="68">
        <f>IF( AND(H18="",I18=""),0,IF(AND(I18&lt;&gt;"",J18=""),0,1))</f>
        <v>1</v>
      </c>
    </row>
    <row r="19" spans="1:22" ht="15" customHeight="1" x14ac:dyDescent="0.25">
      <c r="A19" s="445" t="s">
        <v>363</v>
      </c>
      <c r="B19" s="445"/>
      <c r="C19" s="445"/>
      <c r="D19" s="445"/>
      <c r="E19" s="445"/>
      <c r="F19" s="445"/>
      <c r="G19" s="445"/>
      <c r="H19" s="445"/>
      <c r="I19" s="445"/>
      <c r="J19" s="445"/>
      <c r="K19" s="445"/>
      <c r="L19" s="445"/>
    </row>
    <row r="20" spans="1:22" ht="29.25" customHeight="1" x14ac:dyDescent="0.25">
      <c r="A20" s="350" t="s">
        <v>364</v>
      </c>
      <c r="B20" s="350"/>
      <c r="C20" s="350"/>
      <c r="D20" s="350"/>
      <c r="E20" s="350"/>
      <c r="F20" s="350"/>
      <c r="G20" s="350"/>
      <c r="H20" s="350"/>
      <c r="I20" s="350"/>
      <c r="J20" s="350"/>
      <c r="K20" s="350"/>
      <c r="L20" s="350"/>
    </row>
    <row r="21" spans="1:22" ht="38.25" customHeight="1" x14ac:dyDescent="0.35">
      <c r="A21" s="294" t="s">
        <v>365</v>
      </c>
      <c r="B21" s="294"/>
      <c r="C21" s="294"/>
      <c r="D21" s="294"/>
      <c r="E21" s="294"/>
      <c r="F21" s="294"/>
      <c r="G21" s="294"/>
      <c r="H21" s="294"/>
      <c r="I21" s="294"/>
      <c r="J21" s="294"/>
      <c r="K21" s="294"/>
      <c r="L21" s="294"/>
      <c r="N21"/>
    </row>
    <row r="22" spans="1:22" ht="15" customHeight="1" x14ac:dyDescent="0.25">
      <c r="C22" s="223"/>
      <c r="D22" s="223"/>
      <c r="E22" s="223"/>
      <c r="F22" s="223"/>
      <c r="G22" s="223"/>
      <c r="H22" s="223"/>
      <c r="I22" s="224"/>
      <c r="J22" s="14" t="s">
        <v>1</v>
      </c>
      <c r="K22" s="14" t="s">
        <v>2</v>
      </c>
    </row>
    <row r="23" spans="1:22" ht="15.75" customHeight="1" x14ac:dyDescent="0.25">
      <c r="C23" s="286" t="s">
        <v>233</v>
      </c>
      <c r="D23" s="286"/>
      <c r="E23" s="286"/>
      <c r="F23" s="286"/>
      <c r="G23" s="286"/>
      <c r="H23" s="286"/>
      <c r="I23" s="286"/>
      <c r="J23" s="99" t="s">
        <v>15</v>
      </c>
      <c r="K23" s="99"/>
      <c r="O23" s="41" t="str">
        <f>IF(( AND($J$23="x",$K$23="x") ),"(*) Marcar solo un valor: Si o No","")</f>
        <v/>
      </c>
      <c r="S23" s="67">
        <v>272</v>
      </c>
    </row>
    <row r="24" spans="1:22" ht="12.75" customHeight="1" x14ac:dyDescent="0.25">
      <c r="C24" s="286" t="s">
        <v>234</v>
      </c>
      <c r="D24" s="286"/>
      <c r="E24" s="286"/>
      <c r="F24" s="286"/>
      <c r="G24" s="286"/>
      <c r="H24" s="286"/>
      <c r="I24" s="286"/>
      <c r="J24" s="99" t="s">
        <v>15</v>
      </c>
      <c r="K24" s="99"/>
      <c r="O24" s="41" t="str">
        <f>IF(( AND($J$24="x",$K$24="x") ),"(*) Marcar solo un valor: Si o No","")</f>
        <v/>
      </c>
      <c r="S24" s="67">
        <v>273</v>
      </c>
    </row>
    <row r="25" spans="1:22" ht="12.75" customHeight="1" x14ac:dyDescent="0.25">
      <c r="C25" s="286" t="s">
        <v>235</v>
      </c>
      <c r="D25" s="286"/>
      <c r="E25" s="286"/>
      <c r="F25" s="286"/>
      <c r="G25" s="286"/>
      <c r="H25" s="286"/>
      <c r="I25" s="286"/>
      <c r="J25" s="99" t="s">
        <v>15</v>
      </c>
      <c r="K25" s="99"/>
      <c r="O25" s="41" t="str">
        <f>IF(( AND($J$25="x",$K$25="x") ),"(*) Marcar solo un valor: Si o No","")</f>
        <v/>
      </c>
      <c r="S25" s="67">
        <v>274</v>
      </c>
    </row>
    <row r="26" spans="1:22" ht="35" customHeight="1" x14ac:dyDescent="0.35">
      <c r="A26" s="241" t="s">
        <v>553</v>
      </c>
      <c r="B26" s="241"/>
      <c r="C26" s="241"/>
      <c r="D26" s="241"/>
      <c r="E26" s="241"/>
      <c r="F26" s="241"/>
      <c r="G26" s="241"/>
      <c r="H26" s="241"/>
      <c r="I26" s="241"/>
      <c r="J26" s="241"/>
      <c r="K26" s="241"/>
      <c r="L26" s="241"/>
      <c r="N26"/>
      <c r="O26" s="41"/>
    </row>
    <row r="27" spans="1:22" ht="12.75" customHeight="1" x14ac:dyDescent="0.25">
      <c r="A27" s="64"/>
      <c r="B27" s="64"/>
      <c r="C27" s="400" t="s">
        <v>453</v>
      </c>
      <c r="D27" s="400"/>
      <c r="E27" s="400" t="s">
        <v>610</v>
      </c>
      <c r="F27" s="400"/>
      <c r="G27" s="400"/>
      <c r="H27" s="84"/>
      <c r="I27" s="84"/>
      <c r="J27" s="84"/>
      <c r="K27" s="84"/>
      <c r="L27" s="64"/>
      <c r="O27" s="41"/>
    </row>
    <row r="28" spans="1:22" ht="23.5" customHeight="1" x14ac:dyDescent="0.25">
      <c r="A28" s="64"/>
      <c r="B28" s="64"/>
      <c r="C28" s="323" t="s">
        <v>454</v>
      </c>
      <c r="D28" s="323"/>
      <c r="E28" s="441"/>
      <c r="F28" s="441"/>
      <c r="G28" s="441"/>
      <c r="H28" s="84"/>
      <c r="I28" s="84"/>
      <c r="J28" s="84"/>
      <c r="K28" s="84"/>
      <c r="L28" s="64"/>
      <c r="O28" s="41"/>
      <c r="S28" s="67">
        <v>644</v>
      </c>
    </row>
    <row r="29" spans="1:22" x14ac:dyDescent="0.25">
      <c r="A29" s="64"/>
      <c r="B29" s="64"/>
      <c r="C29" s="323" t="s">
        <v>86</v>
      </c>
      <c r="D29" s="323"/>
      <c r="E29" s="441"/>
      <c r="F29" s="441"/>
      <c r="G29" s="441"/>
      <c r="H29" s="84"/>
      <c r="I29" s="84"/>
      <c r="J29" s="84"/>
      <c r="K29" s="84"/>
      <c r="L29" s="64"/>
      <c r="O29" s="41"/>
      <c r="S29" s="67">
        <v>645</v>
      </c>
    </row>
    <row r="30" spans="1:22" x14ac:dyDescent="0.25">
      <c r="A30" s="64"/>
      <c r="B30" s="64"/>
      <c r="C30" s="323" t="s">
        <v>88</v>
      </c>
      <c r="D30" s="323"/>
      <c r="E30" s="441" t="s">
        <v>15</v>
      </c>
      <c r="F30" s="441"/>
      <c r="G30" s="441"/>
      <c r="H30" s="84"/>
      <c r="I30" s="84"/>
      <c r="J30" s="84"/>
      <c r="K30" s="84"/>
      <c r="L30" s="64"/>
      <c r="O30" s="41"/>
      <c r="S30" s="67">
        <v>646</v>
      </c>
    </row>
    <row r="31" spans="1:22" x14ac:dyDescent="0.25">
      <c r="A31" s="64"/>
      <c r="B31" s="158"/>
      <c r="C31" s="323" t="s">
        <v>89</v>
      </c>
      <c r="D31" s="323"/>
      <c r="E31" s="441"/>
      <c r="F31" s="441"/>
      <c r="G31" s="441"/>
      <c r="H31" s="84"/>
      <c r="I31" s="84"/>
      <c r="J31" s="84"/>
      <c r="K31" s="84"/>
      <c r="L31" s="64"/>
      <c r="O31" s="41"/>
      <c r="S31" s="67">
        <v>647</v>
      </c>
    </row>
    <row r="32" spans="1:22" ht="23.5" customHeight="1" x14ac:dyDescent="0.25">
      <c r="A32" s="64"/>
      <c r="B32" s="64"/>
      <c r="C32" s="323" t="s">
        <v>457</v>
      </c>
      <c r="D32" s="323"/>
      <c r="E32" s="441"/>
      <c r="F32" s="441"/>
      <c r="G32" s="441"/>
      <c r="H32" s="84"/>
      <c r="I32" s="84"/>
      <c r="J32" s="84"/>
      <c r="K32" s="84"/>
      <c r="L32" s="64"/>
      <c r="O32" s="41"/>
      <c r="S32" s="67">
        <v>648</v>
      </c>
    </row>
    <row r="33" spans="1:19" ht="12.75" customHeight="1" x14ac:dyDescent="0.25">
      <c r="A33" s="64"/>
      <c r="B33" s="64"/>
      <c r="C33" s="323" t="s">
        <v>125</v>
      </c>
      <c r="D33" s="323"/>
      <c r="E33" s="441"/>
      <c r="F33" s="441"/>
      <c r="G33" s="441"/>
      <c r="H33" s="84"/>
      <c r="I33" s="84"/>
      <c r="J33" s="84"/>
      <c r="K33" s="84"/>
      <c r="L33" s="64"/>
      <c r="O33" s="41"/>
      <c r="S33" s="67">
        <v>649</v>
      </c>
    </row>
    <row r="34" spans="1:19" ht="14.5" customHeight="1" x14ac:dyDescent="0.25">
      <c r="A34" s="64"/>
      <c r="B34" s="64"/>
      <c r="C34" s="323" t="s">
        <v>90</v>
      </c>
      <c r="D34" s="323"/>
      <c r="E34" s="437"/>
      <c r="F34" s="438"/>
      <c r="G34" s="438"/>
      <c r="H34" s="439"/>
      <c r="I34" s="439"/>
      <c r="J34" s="439"/>
      <c r="K34" s="440"/>
      <c r="L34" s="64"/>
      <c r="S34" s="67">
        <v>650</v>
      </c>
    </row>
    <row r="35" spans="1:19" ht="45" customHeight="1" x14ac:dyDescent="0.35">
      <c r="A35" s="335" t="s">
        <v>718</v>
      </c>
      <c r="B35" s="335"/>
      <c r="C35" s="335"/>
      <c r="D35" s="335"/>
      <c r="E35" s="335"/>
      <c r="F35" s="335"/>
      <c r="G35" s="335"/>
      <c r="H35" s="335"/>
      <c r="I35" s="335"/>
      <c r="J35" s="335"/>
      <c r="K35" s="335"/>
      <c r="L35" s="335"/>
      <c r="N35"/>
    </row>
    <row r="36" spans="1:19" ht="6" customHeight="1" x14ac:dyDescent="0.25">
      <c r="A36" s="282"/>
      <c r="B36" s="282"/>
      <c r="C36" s="282"/>
      <c r="D36" s="282"/>
      <c r="E36" s="282"/>
      <c r="F36" s="282"/>
      <c r="G36" s="282"/>
      <c r="H36" s="282"/>
      <c r="I36" s="282"/>
      <c r="J36" s="282"/>
      <c r="K36" s="282"/>
      <c r="L36" s="282"/>
    </row>
    <row r="37" spans="1:19" ht="21.75" customHeight="1" x14ac:dyDescent="0.25">
      <c r="B37" s="284" t="s">
        <v>165</v>
      </c>
      <c r="C37" s="284"/>
      <c r="D37" s="284"/>
      <c r="E37" s="284"/>
      <c r="F37" s="284"/>
      <c r="G37" s="371" t="s">
        <v>901</v>
      </c>
      <c r="H37" s="443"/>
      <c r="I37" s="443"/>
      <c r="J37" s="443"/>
      <c r="K37" s="443"/>
      <c r="L37" s="372"/>
      <c r="S37" s="67">
        <v>275</v>
      </c>
    </row>
    <row r="38" spans="1:19" ht="6" customHeight="1" x14ac:dyDescent="0.25">
      <c r="A38" s="283"/>
      <c r="B38" s="283"/>
      <c r="C38" s="283"/>
      <c r="D38" s="283"/>
      <c r="E38" s="283"/>
      <c r="F38" s="283"/>
      <c r="G38" s="283"/>
      <c r="H38" s="283"/>
      <c r="I38" s="283"/>
      <c r="J38" s="283"/>
      <c r="K38" s="283"/>
      <c r="L38" s="283"/>
    </row>
    <row r="39" spans="1:19" ht="15.75" customHeight="1" x14ac:dyDescent="0.25">
      <c r="B39" s="444" t="s">
        <v>166</v>
      </c>
      <c r="C39" s="444"/>
      <c r="D39" s="444"/>
      <c r="E39" s="444"/>
      <c r="F39" s="444"/>
      <c r="G39" s="444"/>
      <c r="H39" s="444"/>
      <c r="I39" s="444"/>
      <c r="J39" s="444"/>
      <c r="K39" s="444"/>
      <c r="L39" s="444"/>
    </row>
    <row r="40" spans="1:19" ht="18.75" customHeight="1" x14ac:dyDescent="0.25">
      <c r="B40" s="284" t="s">
        <v>167</v>
      </c>
      <c r="C40" s="284"/>
      <c r="D40" s="284"/>
      <c r="E40" s="284"/>
      <c r="F40" s="284"/>
      <c r="G40" s="3" t="s">
        <v>168</v>
      </c>
      <c r="H40" s="284" t="s">
        <v>169</v>
      </c>
      <c r="I40" s="284"/>
      <c r="J40" s="284"/>
      <c r="K40" s="284" t="s">
        <v>236</v>
      </c>
      <c r="L40" s="284"/>
      <c r="N40" s="58" t="s">
        <v>394</v>
      </c>
      <c r="O40" s="62" t="s">
        <v>395</v>
      </c>
      <c r="S40" s="67">
        <v>276</v>
      </c>
    </row>
    <row r="41" spans="1:19" ht="115.5" customHeight="1" x14ac:dyDescent="0.25">
      <c r="B41" s="418" t="s">
        <v>902</v>
      </c>
      <c r="C41" s="418"/>
      <c r="D41" s="418"/>
      <c r="E41" s="418"/>
      <c r="F41" s="418"/>
      <c r="G41" s="75" t="s">
        <v>903</v>
      </c>
      <c r="H41" s="418" t="s">
        <v>904</v>
      </c>
      <c r="I41" s="418"/>
      <c r="J41" s="418"/>
      <c r="K41" s="418" t="s">
        <v>905</v>
      </c>
      <c r="L41" s="442"/>
    </row>
    <row r="42" spans="1:19" ht="20" x14ac:dyDescent="0.35">
      <c r="A42" s="241" t="s">
        <v>719</v>
      </c>
      <c r="B42" s="241"/>
      <c r="C42" s="241"/>
      <c r="D42" s="241"/>
      <c r="E42" s="241"/>
      <c r="F42" s="241"/>
      <c r="G42" s="241"/>
      <c r="H42" s="241"/>
      <c r="I42" s="241"/>
      <c r="J42" s="241"/>
      <c r="K42" s="241"/>
      <c r="L42" s="241"/>
      <c r="N42" s="63" t="s">
        <v>396</v>
      </c>
      <c r="O42" s="61" t="s">
        <v>397</v>
      </c>
      <c r="P42"/>
      <c r="S42" s="67">
        <v>0</v>
      </c>
    </row>
    <row r="43" spans="1:19" ht="12.75" customHeight="1" x14ac:dyDescent="0.35">
      <c r="B43" s="27"/>
      <c r="C43" s="27"/>
      <c r="D43" s="27"/>
      <c r="E43" s="29" t="s">
        <v>135</v>
      </c>
      <c r="F43" s="99" t="s">
        <v>15</v>
      </c>
      <c r="G43" s="31" t="s">
        <v>2</v>
      </c>
      <c r="H43" s="4"/>
      <c r="I43" s="99"/>
      <c r="J43" s="4"/>
      <c r="K43" s="4"/>
      <c r="O43" s="41" t="str">
        <f>IF(( AND($F$43="x",$I$43="x") ),"(*) Marcar solo un valor: Si o No","")</f>
        <v/>
      </c>
      <c r="S43" s="67">
        <v>277</v>
      </c>
    </row>
    <row r="44" spans="1:19" ht="34.5" customHeight="1" x14ac:dyDescent="0.35">
      <c r="A44" s="241" t="s">
        <v>720</v>
      </c>
      <c r="B44" s="241"/>
      <c r="C44" s="241"/>
      <c r="D44" s="241"/>
      <c r="E44" s="241"/>
      <c r="F44" s="241"/>
      <c r="G44" s="241"/>
      <c r="H44" s="241"/>
      <c r="I44" s="241"/>
      <c r="J44" s="241"/>
      <c r="K44" s="241"/>
      <c r="L44" s="241"/>
      <c r="N44"/>
    </row>
    <row r="45" spans="1:19" ht="17.5" customHeight="1" x14ac:dyDescent="0.35">
      <c r="E45" s="384" t="s">
        <v>554</v>
      </c>
      <c r="F45" s="384"/>
      <c r="G45" s="384"/>
      <c r="H45" s="384"/>
      <c r="I45" s="384"/>
      <c r="J45" s="80">
        <v>25</v>
      </c>
      <c r="K45" s="4"/>
      <c r="S45" s="67">
        <v>654</v>
      </c>
    </row>
    <row r="46" spans="1:19" ht="18" customHeight="1" x14ac:dyDescent="0.35">
      <c r="E46" s="384" t="s">
        <v>555</v>
      </c>
      <c r="F46" s="384"/>
      <c r="G46" s="384"/>
      <c r="H46" s="384"/>
      <c r="I46" s="384"/>
      <c r="J46" s="80">
        <v>24</v>
      </c>
      <c r="K46" s="4"/>
      <c r="S46" s="67">
        <v>655</v>
      </c>
    </row>
    <row r="47" spans="1:19" ht="25.25" customHeight="1" x14ac:dyDescent="0.35">
      <c r="E47" s="384" t="s">
        <v>556</v>
      </c>
      <c r="F47" s="384"/>
      <c r="G47" s="384"/>
      <c r="H47" s="384"/>
      <c r="I47" s="384"/>
      <c r="J47" s="80">
        <v>11</v>
      </c>
      <c r="K47" s="4"/>
      <c r="S47" s="67">
        <v>656</v>
      </c>
    </row>
    <row r="48" spans="1:19" ht="18" customHeight="1" x14ac:dyDescent="0.35">
      <c r="E48" s="286" t="s">
        <v>237</v>
      </c>
      <c r="F48" s="286"/>
      <c r="G48" s="286"/>
      <c r="H48" s="286"/>
      <c r="I48" s="286"/>
      <c r="J48" s="80">
        <v>8</v>
      </c>
      <c r="K48" s="4"/>
      <c r="S48" s="67">
        <v>278</v>
      </c>
    </row>
    <row r="49" spans="1:22" ht="9.75" customHeight="1" x14ac:dyDescent="0.25">
      <c r="A49" s="283"/>
      <c r="B49" s="283"/>
      <c r="C49" s="283"/>
      <c r="D49" s="283"/>
      <c r="E49" s="283"/>
      <c r="F49" s="283"/>
      <c r="G49" s="283"/>
      <c r="H49" s="283"/>
      <c r="I49" s="283"/>
      <c r="J49" s="283"/>
      <c r="K49" s="283"/>
      <c r="L49" s="283"/>
    </row>
    <row r="50" spans="1:22" ht="14.5" x14ac:dyDescent="0.35">
      <c r="A50" s="368" t="s">
        <v>721</v>
      </c>
      <c r="B50" s="368"/>
      <c r="C50" s="368"/>
      <c r="D50" s="368"/>
      <c r="E50" s="368"/>
      <c r="F50" s="368"/>
      <c r="G50" s="368"/>
      <c r="H50" s="368"/>
      <c r="I50" s="368"/>
      <c r="J50" s="368"/>
      <c r="K50" s="368"/>
      <c r="L50" s="368"/>
      <c r="N50"/>
    </row>
    <row r="51" spans="1:22" ht="13" x14ac:dyDescent="0.25">
      <c r="A51" s="223"/>
      <c r="B51" s="223"/>
      <c r="C51" s="223"/>
      <c r="D51" s="223"/>
      <c r="E51" s="223"/>
      <c r="F51" s="223"/>
      <c r="G51" s="224"/>
      <c r="H51" s="100" t="s">
        <v>1</v>
      </c>
      <c r="I51" s="100" t="s">
        <v>2</v>
      </c>
      <c r="J51" s="264" t="s">
        <v>3</v>
      </c>
      <c r="K51" s="264"/>
      <c r="L51" s="264"/>
      <c r="N51" s="54" t="s">
        <v>388</v>
      </c>
    </row>
    <row r="52" spans="1:22" ht="68.25" customHeight="1" x14ac:dyDescent="0.25">
      <c r="A52" s="355" t="s">
        <v>722</v>
      </c>
      <c r="B52" s="355"/>
      <c r="C52" s="355"/>
      <c r="D52" s="355"/>
      <c r="E52" s="355"/>
      <c r="F52" s="355"/>
      <c r="G52" s="355"/>
      <c r="H52" s="99" t="s">
        <v>15</v>
      </c>
      <c r="I52" s="99"/>
      <c r="J52" s="199"/>
      <c r="K52" s="200"/>
      <c r="L52" s="201"/>
      <c r="N52" s="55" t="str">
        <f>CONCATENATE("(",LEN(J52),")")</f>
        <v>(0)</v>
      </c>
      <c r="O52" s="53" t="str">
        <f>IF(( AND(H52="x",I52="x") ),"(*) Marcar solo un valor: Si o No",IF(AND(I52="x",LEN(J52)=0),"(*) Completar la celda de explicación",
CONCATENATE("(Si/No) Marcar con 'X' solo uno de los campos. (Explicación) Longitud Máxima de ",Explicacion_LongMaximo," caracteres")))</f>
        <v>(Si/No) Marcar con 'X' solo uno de los campos. (Explicación) Longitud Máxima de 1000 caracteres</v>
      </c>
      <c r="S52" s="67">
        <v>92</v>
      </c>
      <c r="V52" s="68">
        <f>IF( AND(H52="",I52=""),0,IF(AND(I52&lt;&gt;"",J52=""),0,1))</f>
        <v>1</v>
      </c>
    </row>
    <row r="53" spans="1:22" ht="69" customHeight="1" x14ac:dyDescent="0.25">
      <c r="A53" s="355" t="s">
        <v>723</v>
      </c>
      <c r="B53" s="355"/>
      <c r="C53" s="355"/>
      <c r="D53" s="355"/>
      <c r="E53" s="355"/>
      <c r="F53" s="355"/>
      <c r="G53" s="355"/>
      <c r="H53" s="99" t="s">
        <v>15</v>
      </c>
      <c r="I53" s="99"/>
      <c r="J53" s="199"/>
      <c r="K53" s="200"/>
      <c r="L53" s="201"/>
      <c r="N53" s="55" t="str">
        <f>CONCATENATE("(",LEN(J53),")")</f>
        <v>(0)</v>
      </c>
      <c r="O53" s="53" t="str">
        <f>IF(( AND(H53="x",I53="x") ),"(*) Marcar solo un valor: Si o No",IF(AND(I53="x",LEN(J53)=0),"(*) Completar la celda de explicación",
CONCATENATE("(Si/No) Marcar con 'X' solo uno de los campos. (Explicación) Longitud Máxima de ",Explicacion_LongMaximo," caracteres")))</f>
        <v>(Si/No) Marcar con 'X' solo uno de los campos. (Explicación) Longitud Máxima de 1000 caracteres</v>
      </c>
      <c r="S53" s="67">
        <v>93</v>
      </c>
      <c r="V53" s="68">
        <f>IF( AND(H53="",I53=""),0,IF(AND(I53&lt;&gt;"",J53=""),0,1))</f>
        <v>1</v>
      </c>
    </row>
    <row r="54" spans="1:22" ht="15" customHeight="1" x14ac:dyDescent="0.25">
      <c r="A54" s="452"/>
      <c r="B54" s="452"/>
      <c r="C54" s="452"/>
      <c r="D54" s="452"/>
      <c r="E54" s="452"/>
      <c r="F54" s="452"/>
      <c r="G54" s="452"/>
      <c r="H54" s="452"/>
      <c r="I54" s="452"/>
      <c r="J54" s="452"/>
      <c r="K54" s="452"/>
      <c r="L54" s="452"/>
    </row>
    <row r="55" spans="1:22" ht="14.5" x14ac:dyDescent="0.35">
      <c r="A55" s="368" t="s">
        <v>724</v>
      </c>
      <c r="B55" s="368"/>
      <c r="C55" s="368"/>
      <c r="D55" s="368"/>
      <c r="E55" s="368"/>
      <c r="F55" s="368"/>
      <c r="G55" s="368"/>
      <c r="H55" s="368"/>
      <c r="I55" s="368"/>
      <c r="J55" s="368"/>
      <c r="K55" s="368"/>
      <c r="L55" s="368"/>
      <c r="N55"/>
    </row>
    <row r="56" spans="1:22" ht="26.25" customHeight="1" x14ac:dyDescent="0.25">
      <c r="A56" s="223"/>
      <c r="B56" s="223"/>
      <c r="C56" s="223"/>
      <c r="D56" s="223"/>
      <c r="E56" s="223"/>
      <c r="F56" s="223"/>
      <c r="G56" s="224"/>
      <c r="H56" s="100" t="s">
        <v>1</v>
      </c>
      <c r="I56" s="100" t="s">
        <v>2</v>
      </c>
      <c r="J56" s="264" t="s">
        <v>3</v>
      </c>
      <c r="K56" s="264"/>
      <c r="L56" s="264"/>
      <c r="N56" s="54" t="s">
        <v>388</v>
      </c>
    </row>
    <row r="57" spans="1:22" ht="56.25" customHeight="1" x14ac:dyDescent="0.25">
      <c r="A57" s="355" t="s">
        <v>725</v>
      </c>
      <c r="B57" s="355"/>
      <c r="C57" s="355"/>
      <c r="D57" s="355"/>
      <c r="E57" s="355"/>
      <c r="F57" s="355"/>
      <c r="G57" s="355"/>
      <c r="H57" s="99" t="s">
        <v>15</v>
      </c>
      <c r="I57" s="99"/>
      <c r="J57" s="199"/>
      <c r="K57" s="200"/>
      <c r="L57" s="201"/>
      <c r="N57" s="55" t="str">
        <f>CONCATENATE("(",LEN(J57),")")</f>
        <v>(0)</v>
      </c>
      <c r="O57" s="53" t="str">
        <f>IF(( AND(H57="x",I57="x") ),"(*) Marcar solo un valor: Si o No",IF(AND(I57="x",LEN(J57)=0),"(*) Completar la celda de explicación",
CONCATENATE("(Si/No) Marcar con 'X' solo uno de los campos. (Explicación) Longitud Máxima de ",Explicacion_LongMaximo," caracteres")))</f>
        <v>(Si/No) Marcar con 'X' solo uno de los campos. (Explicación) Longitud Máxima de 1000 caracteres</v>
      </c>
      <c r="S57" s="67">
        <v>94</v>
      </c>
      <c r="V57" s="68">
        <f>IF( AND(H57="",I57=""),0,IF(AND(I57&lt;&gt;"",J57=""),0,1))</f>
        <v>1</v>
      </c>
    </row>
    <row r="58" spans="1:22" ht="93" customHeight="1" x14ac:dyDescent="0.25">
      <c r="A58" s="355" t="s">
        <v>726</v>
      </c>
      <c r="B58" s="355"/>
      <c r="C58" s="355"/>
      <c r="D58" s="355"/>
      <c r="E58" s="355"/>
      <c r="F58" s="355" t="s">
        <v>214</v>
      </c>
      <c r="G58" s="355"/>
      <c r="H58" s="99" t="s">
        <v>15</v>
      </c>
      <c r="I58" s="99"/>
      <c r="J58" s="199"/>
      <c r="K58" s="200"/>
      <c r="L58" s="201"/>
      <c r="N58" s="55" t="str">
        <f>CONCATENATE("(",LEN(J58),")")</f>
        <v>(0)</v>
      </c>
      <c r="O58" s="53" t="str">
        <f>IF(( AND(H58="x",I58="x") ),"(*) Marcar solo un valor: Si o No",IF(AND(I58="x",LEN(J58)=0),"(*) Completar la celda de explicación",
CONCATENATE("(Si/No) Marcar con 'X' solo uno de los campos. (Explicación) Longitud Máxima de ",Explicacion_LongMaximo," caracteres")))</f>
        <v>(Si/No) Marcar con 'X' solo uno de los campos. (Explicación) Longitud Máxima de 1000 caracteres</v>
      </c>
      <c r="S58" s="67">
        <v>95</v>
      </c>
      <c r="V58" s="68"/>
    </row>
    <row r="59" spans="1:22" ht="90.75" customHeight="1" x14ac:dyDescent="0.25">
      <c r="A59" s="355" t="s">
        <v>727</v>
      </c>
      <c r="B59" s="355"/>
      <c r="C59" s="355"/>
      <c r="D59" s="355"/>
      <c r="E59" s="355"/>
      <c r="F59" s="355"/>
      <c r="G59" s="355"/>
      <c r="H59" s="99"/>
      <c r="I59" s="99" t="s">
        <v>15</v>
      </c>
      <c r="J59" s="199" t="s">
        <v>947</v>
      </c>
      <c r="K59" s="200"/>
      <c r="L59" s="201"/>
      <c r="N59" s="55" t="str">
        <f>CONCATENATE("(",LEN(J59),")")</f>
        <v>(150)</v>
      </c>
      <c r="O59" s="53" t="str">
        <f>IF(( AND(H59="x",I59="x") ),"(*) Marcar solo un valor: Si o No",IF(AND(I59="x",LEN(J59)=0),"(*) Completar la celda de explicación",
CONCATENATE("(Si/No) Marcar con 'X' solo uno de los campos. (Explicación) Longitud Máxima de ",Explicacion_LongMaximo," caracteres")))</f>
        <v>(Si/No) Marcar con 'X' solo uno de los campos. (Explicación) Longitud Máxima de 1000 caracteres</v>
      </c>
      <c r="S59" s="67">
        <v>96</v>
      </c>
      <c r="V59" s="68"/>
    </row>
    <row r="60" spans="1:22" ht="45" customHeight="1" x14ac:dyDescent="0.35">
      <c r="A60" s="241" t="s">
        <v>784</v>
      </c>
      <c r="B60" s="241"/>
      <c r="C60" s="241"/>
      <c r="D60" s="241"/>
      <c r="E60" s="241"/>
      <c r="F60" s="241"/>
      <c r="G60" s="241"/>
      <c r="H60" s="241"/>
      <c r="I60" s="241"/>
      <c r="J60" s="241"/>
      <c r="K60" s="241"/>
      <c r="L60" s="241"/>
      <c r="N60"/>
    </row>
    <row r="61" spans="1:22" ht="30.75" customHeight="1" x14ac:dyDescent="0.25">
      <c r="B61" s="284" t="s">
        <v>238</v>
      </c>
      <c r="C61" s="284"/>
      <c r="D61" s="284"/>
      <c r="E61" s="284"/>
      <c r="F61" s="284" t="s">
        <v>168</v>
      </c>
      <c r="G61" s="284"/>
      <c r="H61" s="284" t="s">
        <v>366</v>
      </c>
      <c r="I61" s="284"/>
      <c r="J61" s="284"/>
      <c r="K61" s="284" t="s">
        <v>239</v>
      </c>
      <c r="L61" s="284"/>
      <c r="N61" s="58" t="s">
        <v>394</v>
      </c>
      <c r="O61" s="62" t="s">
        <v>395</v>
      </c>
      <c r="S61" s="67">
        <v>279</v>
      </c>
    </row>
    <row r="62" spans="1:22" ht="22.5" customHeight="1" x14ac:dyDescent="0.25">
      <c r="B62" s="447">
        <v>0</v>
      </c>
      <c r="C62" s="448"/>
      <c r="D62" s="448"/>
      <c r="E62" s="449"/>
      <c r="F62" s="341">
        <v>0</v>
      </c>
      <c r="G62" s="341"/>
      <c r="H62" s="221">
        <v>0</v>
      </c>
      <c r="I62" s="222"/>
      <c r="J62" s="336"/>
      <c r="K62" s="221">
        <v>0</v>
      </c>
      <c r="L62" s="336"/>
    </row>
    <row r="63" spans="1:22" ht="22.5" customHeight="1" x14ac:dyDescent="0.25">
      <c r="B63" s="341">
        <v>0</v>
      </c>
      <c r="C63" s="341"/>
      <c r="D63" s="341"/>
      <c r="E63" s="341"/>
      <c r="F63" s="341">
        <v>0</v>
      </c>
      <c r="G63" s="341"/>
      <c r="H63" s="221">
        <v>0</v>
      </c>
      <c r="I63" s="222"/>
      <c r="J63" s="336"/>
      <c r="K63" s="221">
        <v>0</v>
      </c>
      <c r="L63" s="336"/>
    </row>
    <row r="64" spans="1:22" ht="20.25" customHeight="1" x14ac:dyDescent="0.25">
      <c r="A64" s="450"/>
      <c r="B64" s="450"/>
      <c r="C64" s="450"/>
      <c r="D64" s="450"/>
      <c r="E64" s="450"/>
      <c r="F64" s="450"/>
      <c r="G64" s="450"/>
      <c r="H64" s="450"/>
      <c r="I64" s="450"/>
      <c r="J64" s="450"/>
      <c r="K64" s="450"/>
      <c r="L64" s="450"/>
      <c r="N64" s="63" t="s">
        <v>396</v>
      </c>
      <c r="O64" s="61" t="s">
        <v>397</v>
      </c>
      <c r="S64" s="67">
        <v>0</v>
      </c>
    </row>
    <row r="65" spans="1:19" x14ac:dyDescent="0.25">
      <c r="B65" s="265" t="s">
        <v>240</v>
      </c>
      <c r="C65" s="266"/>
      <c r="D65" s="266"/>
      <c r="E65" s="266"/>
      <c r="F65" s="266"/>
      <c r="G65" s="266"/>
      <c r="H65" s="266"/>
      <c r="I65" s="266"/>
      <c r="J65" s="266"/>
      <c r="K65" s="267"/>
      <c r="L65" s="82">
        <v>0</v>
      </c>
      <c r="S65" s="67">
        <v>280</v>
      </c>
    </row>
    <row r="66" spans="1:19" ht="14.5" x14ac:dyDescent="0.25">
      <c r="A66" s="451"/>
      <c r="B66" s="451"/>
      <c r="C66" s="451"/>
      <c r="D66" s="451"/>
      <c r="E66" s="451"/>
      <c r="F66" s="451"/>
      <c r="G66" s="451"/>
      <c r="H66" s="451"/>
      <c r="I66" s="451"/>
      <c r="J66" s="451"/>
      <c r="K66" s="451"/>
      <c r="L66" s="451"/>
    </row>
    <row r="67" spans="1:19" ht="40.5" customHeight="1" x14ac:dyDescent="0.35">
      <c r="A67" s="294" t="s">
        <v>241</v>
      </c>
      <c r="B67" s="294"/>
      <c r="C67" s="294"/>
      <c r="D67" s="294"/>
      <c r="E67" s="294"/>
      <c r="F67" s="294"/>
      <c r="G67" s="294"/>
      <c r="H67" s="294"/>
      <c r="I67" s="294"/>
      <c r="J67" s="294"/>
      <c r="K67" s="294"/>
      <c r="L67" s="294"/>
      <c r="N67"/>
    </row>
    <row r="68" spans="1:19" ht="36.75" customHeight="1" x14ac:dyDescent="0.25">
      <c r="B68" s="284" t="s">
        <v>238</v>
      </c>
      <c r="C68" s="284"/>
      <c r="D68" s="284" t="s">
        <v>242</v>
      </c>
      <c r="E68" s="284"/>
      <c r="F68" s="284"/>
      <c r="G68" s="284" t="s">
        <v>243</v>
      </c>
      <c r="H68" s="284"/>
      <c r="I68" s="284"/>
      <c r="J68" s="284" t="s">
        <v>244</v>
      </c>
      <c r="K68" s="284"/>
      <c r="L68" s="284" t="s">
        <v>245</v>
      </c>
    </row>
    <row r="69" spans="1:19" ht="68.5" x14ac:dyDescent="0.25">
      <c r="B69" s="284"/>
      <c r="C69" s="284"/>
      <c r="D69" s="24" t="s">
        <v>246</v>
      </c>
      <c r="E69" s="24" t="s">
        <v>247</v>
      </c>
      <c r="F69" s="24" t="s">
        <v>248</v>
      </c>
      <c r="G69" s="284"/>
      <c r="H69" s="284"/>
      <c r="I69" s="284"/>
      <c r="J69" s="284"/>
      <c r="K69" s="284"/>
      <c r="L69" s="284"/>
      <c r="N69" s="58" t="s">
        <v>394</v>
      </c>
      <c r="O69" s="62" t="s">
        <v>395</v>
      </c>
      <c r="S69" s="67">
        <v>281</v>
      </c>
    </row>
    <row r="70" spans="1:19" ht="22.5" customHeight="1" x14ac:dyDescent="0.25">
      <c r="B70" s="418"/>
      <c r="C70" s="418"/>
      <c r="D70" s="99"/>
      <c r="E70" s="99"/>
      <c r="F70" s="99"/>
      <c r="G70" s="418"/>
      <c r="H70" s="418"/>
      <c r="I70" s="418"/>
      <c r="J70" s="418"/>
      <c r="K70" s="418"/>
      <c r="L70" s="75"/>
    </row>
    <row r="71" spans="1:19" ht="22.5" customHeight="1" x14ac:dyDescent="0.25">
      <c r="B71" s="418"/>
      <c r="C71" s="418"/>
      <c r="D71" s="99"/>
      <c r="E71" s="99"/>
      <c r="F71" s="99"/>
      <c r="G71" s="418"/>
      <c r="H71" s="418"/>
      <c r="I71" s="418"/>
      <c r="J71" s="418"/>
      <c r="K71" s="418"/>
      <c r="L71" s="75"/>
    </row>
    <row r="72" spans="1:19" ht="20" x14ac:dyDescent="0.25">
      <c r="A72" s="38"/>
      <c r="B72" s="306" t="s">
        <v>797</v>
      </c>
      <c r="C72" s="306"/>
      <c r="D72" s="306"/>
      <c r="E72" s="306"/>
      <c r="F72" s="306"/>
      <c r="G72" s="306"/>
      <c r="H72" s="306"/>
      <c r="I72" s="306"/>
      <c r="J72" s="306"/>
      <c r="K72" s="306"/>
      <c r="L72" s="306"/>
      <c r="N72" s="63" t="s">
        <v>396</v>
      </c>
      <c r="O72" s="61" t="s">
        <v>397</v>
      </c>
      <c r="S72" s="67">
        <v>0</v>
      </c>
    </row>
    <row r="73" spans="1:19" ht="23.25" customHeight="1" x14ac:dyDescent="0.25">
      <c r="A73" s="39" t="s">
        <v>367</v>
      </c>
      <c r="B73" s="350" t="s">
        <v>368</v>
      </c>
      <c r="C73" s="350"/>
      <c r="D73" s="350"/>
      <c r="E73" s="350"/>
      <c r="F73" s="350"/>
      <c r="G73" s="350"/>
      <c r="H73" s="350"/>
      <c r="I73" s="350"/>
      <c r="J73" s="350"/>
      <c r="K73" s="350"/>
      <c r="L73" s="350"/>
    </row>
    <row r="74" spans="1:19" ht="25.5" customHeight="1" x14ac:dyDescent="0.25">
      <c r="A74" s="39" t="s">
        <v>367</v>
      </c>
      <c r="B74" s="350" t="s">
        <v>728</v>
      </c>
      <c r="C74" s="350"/>
      <c r="D74" s="350"/>
      <c r="E74" s="350"/>
      <c r="F74" s="350"/>
      <c r="G74" s="350"/>
      <c r="H74" s="350"/>
      <c r="I74" s="350"/>
      <c r="J74" s="350"/>
      <c r="K74" s="350"/>
      <c r="L74" s="350"/>
    </row>
    <row r="75" spans="1:19" ht="43.5" customHeight="1" x14ac:dyDescent="0.35">
      <c r="A75" s="335" t="s">
        <v>729</v>
      </c>
      <c r="B75" s="335"/>
      <c r="C75" s="335"/>
      <c r="D75" s="335"/>
      <c r="E75" s="335"/>
      <c r="F75" s="335"/>
      <c r="G75" s="335"/>
      <c r="H75" s="335"/>
      <c r="I75" s="335"/>
      <c r="J75" s="335"/>
      <c r="K75" s="335"/>
      <c r="L75" s="335"/>
      <c r="N75"/>
    </row>
    <row r="76" spans="1:19" ht="14.25" customHeight="1" x14ac:dyDescent="0.25">
      <c r="B76" s="284" t="s">
        <v>249</v>
      </c>
      <c r="C76" s="284"/>
      <c r="D76" s="284" t="s">
        <v>250</v>
      </c>
      <c r="E76" s="284"/>
      <c r="F76" s="284"/>
      <c r="G76" s="284"/>
      <c r="H76" s="284"/>
      <c r="I76" s="284" t="s">
        <v>251</v>
      </c>
      <c r="J76" s="284"/>
      <c r="K76" s="284"/>
      <c r="L76" s="284"/>
    </row>
    <row r="77" spans="1:19" ht="26.25" customHeight="1" x14ac:dyDescent="0.25">
      <c r="B77" s="284"/>
      <c r="C77" s="284"/>
      <c r="D77" s="284"/>
      <c r="E77" s="284"/>
      <c r="F77" s="284"/>
      <c r="G77" s="284"/>
      <c r="H77" s="284"/>
      <c r="I77" s="284" t="s">
        <v>252</v>
      </c>
      <c r="J77" s="284"/>
      <c r="K77" s="284"/>
      <c r="L77" s="3" t="s">
        <v>183</v>
      </c>
      <c r="N77" s="58" t="s">
        <v>394</v>
      </c>
      <c r="O77" s="62" t="s">
        <v>395</v>
      </c>
      <c r="S77" s="67">
        <v>282</v>
      </c>
    </row>
    <row r="78" spans="1:19" ht="22.5" customHeight="1" x14ac:dyDescent="0.25">
      <c r="B78" s="418" t="s">
        <v>877</v>
      </c>
      <c r="C78" s="418"/>
      <c r="D78" s="418" t="s">
        <v>878</v>
      </c>
      <c r="E78" s="418"/>
      <c r="F78" s="418"/>
      <c r="G78" s="418"/>
      <c r="H78" s="418"/>
      <c r="I78" s="417">
        <v>43466</v>
      </c>
      <c r="J78" s="417"/>
      <c r="K78" s="417"/>
      <c r="L78" s="98"/>
    </row>
    <row r="79" spans="1:19" ht="22.5" customHeight="1" x14ac:dyDescent="0.25">
      <c r="B79" s="418"/>
      <c r="C79" s="418"/>
      <c r="D79" s="418"/>
      <c r="E79" s="418"/>
      <c r="F79" s="418"/>
      <c r="G79" s="418"/>
      <c r="H79" s="418"/>
      <c r="I79" s="417"/>
      <c r="J79" s="417"/>
      <c r="K79" s="417"/>
      <c r="L79" s="98"/>
    </row>
    <row r="80" spans="1:19" ht="20" x14ac:dyDescent="0.25">
      <c r="A80" s="33" t="s">
        <v>214</v>
      </c>
      <c r="B80" s="350" t="s">
        <v>369</v>
      </c>
      <c r="C80" s="350"/>
      <c r="D80" s="350"/>
      <c r="E80" s="350"/>
      <c r="F80" s="350"/>
      <c r="G80" s="350"/>
      <c r="H80" s="350"/>
      <c r="I80" s="350"/>
      <c r="J80" s="350"/>
      <c r="K80" s="350"/>
      <c r="L80" s="350"/>
      <c r="N80" s="63" t="s">
        <v>396</v>
      </c>
      <c r="O80" s="61" t="s">
        <v>397</v>
      </c>
      <c r="S80" s="67">
        <v>0</v>
      </c>
    </row>
    <row r="81" spans="1:19" ht="14.25" customHeight="1" x14ac:dyDescent="0.25">
      <c r="B81" s="358" t="s">
        <v>730</v>
      </c>
      <c r="C81" s="358"/>
      <c r="D81" s="358"/>
      <c r="E81" s="358"/>
      <c r="F81" s="358"/>
      <c r="G81" s="358"/>
      <c r="H81" s="358"/>
      <c r="I81" s="358"/>
      <c r="J81" s="358"/>
      <c r="K81" s="358"/>
      <c r="L81" s="358"/>
    </row>
    <row r="82" spans="1:19" ht="7.5" customHeight="1" x14ac:dyDescent="0.25"/>
    <row r="83" spans="1:19" ht="51" customHeight="1" x14ac:dyDescent="0.35">
      <c r="A83" s="335" t="s">
        <v>731</v>
      </c>
      <c r="B83" s="335"/>
      <c r="C83" s="335"/>
      <c r="D83" s="335"/>
      <c r="E83" s="335"/>
      <c r="F83" s="335"/>
      <c r="G83" s="335"/>
      <c r="H83" s="335"/>
      <c r="I83" s="335"/>
      <c r="J83" s="335"/>
      <c r="K83" s="335"/>
      <c r="L83" s="335"/>
      <c r="N83"/>
    </row>
    <row r="84" spans="1:19" ht="15" customHeight="1" x14ac:dyDescent="0.25">
      <c r="A84" s="282"/>
      <c r="B84" s="282"/>
      <c r="C84" s="282"/>
      <c r="D84" s="282"/>
      <c r="E84" s="282"/>
      <c r="F84" s="282"/>
      <c r="G84" s="282"/>
      <c r="H84" s="282"/>
      <c r="I84" s="282"/>
      <c r="J84" s="282"/>
      <c r="K84" s="282"/>
      <c r="L84" s="282"/>
    </row>
    <row r="85" spans="1:19" ht="20.5" x14ac:dyDescent="0.25">
      <c r="B85" s="284" t="s">
        <v>238</v>
      </c>
      <c r="C85" s="284"/>
      <c r="D85" s="284"/>
      <c r="E85" s="284"/>
      <c r="F85" s="284" t="s">
        <v>253</v>
      </c>
      <c r="G85" s="284"/>
      <c r="H85" s="284"/>
      <c r="I85" s="284"/>
      <c r="J85" s="284" t="s">
        <v>254</v>
      </c>
      <c r="K85" s="284"/>
      <c r="L85" s="284"/>
      <c r="N85" s="58" t="s">
        <v>394</v>
      </c>
      <c r="O85" s="62" t="s">
        <v>395</v>
      </c>
      <c r="S85" s="67">
        <v>283</v>
      </c>
    </row>
    <row r="86" spans="1:19" ht="22.5" customHeight="1" x14ac:dyDescent="0.25">
      <c r="B86" s="418"/>
      <c r="C86" s="418"/>
      <c r="D86" s="418"/>
      <c r="E86" s="418"/>
      <c r="F86" s="418"/>
      <c r="G86" s="418"/>
      <c r="H86" s="418"/>
      <c r="I86" s="418"/>
      <c r="J86" s="418"/>
      <c r="K86" s="418"/>
      <c r="L86" s="418"/>
    </row>
    <row r="87" spans="1:19" ht="22.5" customHeight="1" x14ac:dyDescent="0.25">
      <c r="B87" s="418"/>
      <c r="C87" s="418"/>
      <c r="D87" s="418"/>
      <c r="E87" s="418"/>
      <c r="F87" s="418"/>
      <c r="G87" s="418"/>
      <c r="H87" s="418"/>
      <c r="I87" s="418"/>
      <c r="J87" s="418"/>
      <c r="K87" s="418"/>
      <c r="L87" s="418"/>
    </row>
    <row r="88" spans="1:19" ht="20" x14ac:dyDescent="0.25">
      <c r="N88" s="63" t="s">
        <v>396</v>
      </c>
      <c r="O88" s="61" t="s">
        <v>397</v>
      </c>
      <c r="S88" s="67">
        <v>0</v>
      </c>
    </row>
  </sheetData>
  <sheetProtection algorithmName="SHA-512" hashValue="jsXcYDhf2m7F0X75grzD+yiQgwDG+xZ1XoQVyZvtqnGOJnKqq9r9Y67jFj6SjDRlJDlbKZBoZcvdi1wM3Tl+og==" saltValue="i9/KoxGi3I9I8gEUK5P0NA==" spinCount="100000" sheet="1" objects="1" scenarios="1" formatCells="0" formatRows="0" insertRows="0"/>
  <mergeCells count="143">
    <mergeCell ref="C32:D32"/>
    <mergeCell ref="C33:D33"/>
    <mergeCell ref="A6:L6"/>
    <mergeCell ref="A17:G17"/>
    <mergeCell ref="J17:L17"/>
    <mergeCell ref="A26:L26"/>
    <mergeCell ref="E27:G27"/>
    <mergeCell ref="E28:G28"/>
    <mergeCell ref="E29:G29"/>
    <mergeCell ref="E30:G30"/>
    <mergeCell ref="E31:G31"/>
    <mergeCell ref="A1:L1"/>
    <mergeCell ref="A3:L3"/>
    <mergeCell ref="A14:L14"/>
    <mergeCell ref="A50:L50"/>
    <mergeCell ref="A55:L55"/>
    <mergeCell ref="A4:G4"/>
    <mergeCell ref="A9:L9"/>
    <mergeCell ref="A13:L13"/>
    <mergeCell ref="A15:G15"/>
    <mergeCell ref="C22:I22"/>
    <mergeCell ref="A21:L21"/>
    <mergeCell ref="A38:L38"/>
    <mergeCell ref="A36:L36"/>
    <mergeCell ref="A49:L49"/>
    <mergeCell ref="A51:G51"/>
    <mergeCell ref="A54:L54"/>
    <mergeCell ref="G12:J12"/>
    <mergeCell ref="A16:G16"/>
    <mergeCell ref="A53:G53"/>
    <mergeCell ref="J4:L4"/>
    <mergeCell ref="J5:L5"/>
    <mergeCell ref="A7:L7"/>
    <mergeCell ref="G8:L8"/>
    <mergeCell ref="A10:L10"/>
    <mergeCell ref="A57:G57"/>
    <mergeCell ref="J71:K71"/>
    <mergeCell ref="G68:I69"/>
    <mergeCell ref="G70:I70"/>
    <mergeCell ref="G71:I71"/>
    <mergeCell ref="C23:I23"/>
    <mergeCell ref="C24:I24"/>
    <mergeCell ref="C25:I25"/>
    <mergeCell ref="B68:C69"/>
    <mergeCell ref="B70:C70"/>
    <mergeCell ref="A60:L60"/>
    <mergeCell ref="L68:L69"/>
    <mergeCell ref="B71:C71"/>
    <mergeCell ref="F63:G63"/>
    <mergeCell ref="H62:J62"/>
    <mergeCell ref="H63:J63"/>
    <mergeCell ref="K62:L62"/>
    <mergeCell ref="K63:L63"/>
    <mergeCell ref="B61:E61"/>
    <mergeCell ref="A56:G56"/>
    <mergeCell ref="A64:L64"/>
    <mergeCell ref="A66:L66"/>
    <mergeCell ref="D68:F68"/>
    <mergeCell ref="J68:K69"/>
    <mergeCell ref="J70:K70"/>
    <mergeCell ref="B65:K65"/>
    <mergeCell ref="A67:L67"/>
    <mergeCell ref="F61:G61"/>
    <mergeCell ref="H61:J61"/>
    <mergeCell ref="K61:L61"/>
    <mergeCell ref="B62:E62"/>
    <mergeCell ref="B63:E63"/>
    <mergeCell ref="F62:G62"/>
    <mergeCell ref="A58:G58"/>
    <mergeCell ref="A59:G59"/>
    <mergeCell ref="J57:L57"/>
    <mergeCell ref="J58:L58"/>
    <mergeCell ref="J59:L59"/>
    <mergeCell ref="A5:G5"/>
    <mergeCell ref="A8:F8"/>
    <mergeCell ref="H41:J41"/>
    <mergeCell ref="K41:L41"/>
    <mergeCell ref="B41:F41"/>
    <mergeCell ref="B37:F37"/>
    <mergeCell ref="G37:L37"/>
    <mergeCell ref="B39:L39"/>
    <mergeCell ref="A35:L35"/>
    <mergeCell ref="A20:L20"/>
    <mergeCell ref="A19:L19"/>
    <mergeCell ref="B40:F40"/>
    <mergeCell ref="H40:J40"/>
    <mergeCell ref="K40:L40"/>
    <mergeCell ref="A11:F11"/>
    <mergeCell ref="G11:J11"/>
    <mergeCell ref="A12:F12"/>
    <mergeCell ref="K11:L11"/>
    <mergeCell ref="K12:L12"/>
    <mergeCell ref="A42:L42"/>
    <mergeCell ref="A44:L44"/>
    <mergeCell ref="J51:L51"/>
    <mergeCell ref="J52:L52"/>
    <mergeCell ref="A52:G52"/>
    <mergeCell ref="E48:I48"/>
    <mergeCell ref="J53:L53"/>
    <mergeCell ref="J56:L56"/>
    <mergeCell ref="J15:L15"/>
    <mergeCell ref="J16:L16"/>
    <mergeCell ref="J18:L18"/>
    <mergeCell ref="A18:G18"/>
    <mergeCell ref="C34:D34"/>
    <mergeCell ref="E34:K34"/>
    <mergeCell ref="E45:I45"/>
    <mergeCell ref="E47:I47"/>
    <mergeCell ref="E46:I46"/>
    <mergeCell ref="E32:G32"/>
    <mergeCell ref="E33:G33"/>
    <mergeCell ref="C27:D27"/>
    <mergeCell ref="C28:D28"/>
    <mergeCell ref="C29:D29"/>
    <mergeCell ref="C30:D30"/>
    <mergeCell ref="C31:D31"/>
    <mergeCell ref="B72:L72"/>
    <mergeCell ref="B73:L73"/>
    <mergeCell ref="B74:L74"/>
    <mergeCell ref="A75:L75"/>
    <mergeCell ref="B76:C77"/>
    <mergeCell ref="B78:C78"/>
    <mergeCell ref="B79:C79"/>
    <mergeCell ref="I76:L76"/>
    <mergeCell ref="I77:K77"/>
    <mergeCell ref="I78:K78"/>
    <mergeCell ref="I79:K79"/>
    <mergeCell ref="D76:H77"/>
    <mergeCell ref="D78:H78"/>
    <mergeCell ref="D79:H79"/>
    <mergeCell ref="B87:E87"/>
    <mergeCell ref="F85:I85"/>
    <mergeCell ref="F86:I86"/>
    <mergeCell ref="F87:I87"/>
    <mergeCell ref="J85:L85"/>
    <mergeCell ref="J86:L86"/>
    <mergeCell ref="J87:L87"/>
    <mergeCell ref="B80:L80"/>
    <mergeCell ref="B81:L81"/>
    <mergeCell ref="A83:L83"/>
    <mergeCell ref="B85:E85"/>
    <mergeCell ref="B86:E86"/>
    <mergeCell ref="A84:L84"/>
  </mergeCells>
  <dataValidations count="5">
    <dataValidation type="textLength" allowBlank="1" showErrorMessage="1" error="Cantidad de caracteres NO valido." sqref="J57:L59 J5:L5 J52:L53 J16:L18" xr:uid="{00000000-0002-0000-1700-000000000000}">
      <formula1>Explicacion_LongMinimo</formula1>
      <formula2>Explicacion_LongMaximo</formula2>
    </dataValidation>
    <dataValidation type="custom" allowBlank="1" showDropDown="1" showInputMessage="1" showErrorMessage="1" error="Valor NO Válido." prompt="Ingrese &quot;X&quot;" sqref="H57:I59 H5:I5 H16:I18 F43 I43 H52:I53 J23:K25 E28:E33 D70:F71" xr:uid="{00000000-0002-0000-1700-000001000000}">
      <formula1>COUNTIF(Respuesta_SINO,TRIM(CELL("contents")))=1</formula1>
    </dataValidation>
    <dataValidation type="decimal" allowBlank="1" showInputMessage="1" showErrorMessage="1" error="Valor NO Válido" prompt="Ingrese Número" sqref="J45:J48 H62:H63 K62:K63" xr:uid="{00000000-0002-0000-1700-000002000000}">
      <formula1>Decimal2_Minimo</formula1>
      <formula2>Decimal2_Maximo</formula2>
    </dataValidation>
    <dataValidation type="date" operator="lessThanOrEqual" allowBlank="1" showInputMessage="1" showErrorMessage="1" error="Fecha NO Valida" prompt="(dd/mm/yyyy)" sqref="I78:K79" xr:uid="{00000000-0002-0000-1700-000003000000}">
      <formula1>L78</formula1>
    </dataValidation>
    <dataValidation type="date" operator="greaterThanOrEqual" allowBlank="1" showInputMessage="1" showErrorMessage="1" error="Fecha NO Valida" prompt="(dd/mm/yyyy)" sqref="L78:L79" xr:uid="{00000000-0002-0000-1700-000004000000}">
      <formula1>I78</formula1>
    </dataValidation>
  </dataValidations>
  <hyperlinks>
    <hyperlink ref="O3" location="Principal!A1" display="Volver al Indice" xr:uid="{00000000-0004-0000-1700-000000000000}"/>
  </hyperlinks>
  <pageMargins left="0.7" right="0.7" top="0.75" bottom="0.75" header="0.3" footer="0.3"/>
  <pageSetup paperSize="9" scale="95" orientation="portrait" r:id="rId1"/>
  <rowBreaks count="2" manualBreakCount="2">
    <brk id="48" max="11" man="1"/>
    <brk id="66" max="11"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V25"/>
  <sheetViews>
    <sheetView topLeftCell="A17" zoomScale="85" zoomScaleNormal="85" workbookViewId="0">
      <selection activeCell="D21" sqref="D21:G21"/>
    </sheetView>
  </sheetViews>
  <sheetFormatPr baseColWidth="10" defaultColWidth="11.453125" defaultRowHeight="12.5" x14ac:dyDescent="0.25"/>
  <cols>
    <col min="1" max="1" width="4.54296875" style="1" customWidth="1"/>
    <col min="2" max="2" width="15.54296875" style="1" customWidth="1"/>
    <col min="3" max="3" width="9.54296875" style="1" customWidth="1"/>
    <col min="4" max="4" width="7.81640625" style="1" customWidth="1"/>
    <col min="5" max="5" width="3.81640625" style="1" customWidth="1"/>
    <col min="6" max="7" width="4.81640625" style="1" customWidth="1"/>
    <col min="8" max="8" width="13.1796875" style="1" customWidth="1"/>
    <col min="9" max="9" width="5.81640625" style="1" customWidth="1"/>
    <col min="10" max="10" width="17.1796875" style="1" customWidth="1"/>
    <col min="11" max="11" width="1.1796875" style="1" customWidth="1"/>
    <col min="12" max="12" width="5.1796875" style="1" bestFit="1" customWidth="1"/>
    <col min="13" max="13" width="45.1796875" style="1" customWidth="1"/>
    <col min="14" max="17" width="3.81640625" style="1" customWidth="1"/>
    <col min="18" max="18" width="7.1796875" style="1" customWidth="1"/>
    <col min="19" max="20" width="7.1796875" style="67" customWidth="1"/>
    <col min="21" max="21" width="2.54296875" style="67" customWidth="1"/>
    <col min="22" max="22" width="3" style="67" customWidth="1"/>
    <col min="23" max="16384" width="11.453125" style="1"/>
  </cols>
  <sheetData>
    <row r="1" spans="1:22" ht="14" x14ac:dyDescent="0.25">
      <c r="A1" s="248" t="s">
        <v>54</v>
      </c>
      <c r="B1" s="248"/>
      <c r="C1" s="248"/>
      <c r="D1" s="248"/>
      <c r="E1" s="248"/>
      <c r="F1" s="248"/>
      <c r="G1" s="248"/>
      <c r="H1" s="248"/>
      <c r="I1" s="248"/>
      <c r="J1" s="248"/>
      <c r="M1" s="95" t="str">
        <f>'15'!A1</f>
        <v xml:space="preserve">PILAR III: EL DIRECTORIO Y LA ALTA GERENCIA </v>
      </c>
      <c r="U1" s="67">
        <v>2</v>
      </c>
    </row>
    <row r="2" spans="1:22" hidden="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35">
      <c r="A3" s="368" t="s">
        <v>732</v>
      </c>
      <c r="B3" s="368"/>
      <c r="C3" s="368"/>
      <c r="D3" s="368"/>
      <c r="E3" s="368"/>
      <c r="F3" s="368"/>
      <c r="G3" s="368"/>
      <c r="H3" s="368"/>
      <c r="I3" s="368"/>
      <c r="J3" s="368"/>
      <c r="L3"/>
      <c r="M3" s="94" t="s">
        <v>355</v>
      </c>
      <c r="U3" s="67">
        <f>SUM(V:V)</f>
        <v>2</v>
      </c>
    </row>
    <row r="4" spans="1:22" ht="18" customHeight="1" x14ac:dyDescent="0.25">
      <c r="A4" s="223"/>
      <c r="B4" s="223"/>
      <c r="C4" s="223"/>
      <c r="D4" s="223"/>
      <c r="E4" s="224"/>
      <c r="F4" s="100" t="s">
        <v>1</v>
      </c>
      <c r="G4" s="100" t="s">
        <v>2</v>
      </c>
      <c r="H4" s="264" t="s">
        <v>3</v>
      </c>
      <c r="I4" s="264"/>
      <c r="J4" s="264"/>
      <c r="L4" s="54" t="s">
        <v>388</v>
      </c>
    </row>
    <row r="5" spans="1:22" ht="123.75" customHeight="1" x14ac:dyDescent="0.25">
      <c r="A5" s="277" t="s">
        <v>734</v>
      </c>
      <c r="B5" s="277"/>
      <c r="C5" s="277"/>
      <c r="D5" s="277"/>
      <c r="E5" s="277"/>
      <c r="F5" s="99"/>
      <c r="G5" s="99" t="s">
        <v>15</v>
      </c>
      <c r="H5" s="199" t="s">
        <v>847</v>
      </c>
      <c r="I5" s="200"/>
      <c r="J5" s="201"/>
      <c r="L5" s="55" t="str">
        <f>CONCATENATE("(",LEN(H5),")")</f>
        <v>(119)</v>
      </c>
      <c r="M5" s="53"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97</v>
      </c>
      <c r="V5" s="68">
        <f>IF( AND(F5="",G5=""),0,IF(AND(G5&lt;&gt;"",H5=""),0,1))</f>
        <v>1</v>
      </c>
    </row>
    <row r="6" spans="1:22" ht="59.25" customHeight="1" x14ac:dyDescent="0.25">
      <c r="A6" s="277" t="s">
        <v>735</v>
      </c>
      <c r="B6" s="277"/>
      <c r="C6" s="277"/>
      <c r="D6" s="277"/>
      <c r="E6" s="277"/>
      <c r="F6" s="99" t="s">
        <v>15</v>
      </c>
      <c r="G6" s="99"/>
      <c r="H6" s="199"/>
      <c r="I6" s="200"/>
      <c r="J6" s="201"/>
      <c r="L6" s="55" t="str">
        <f>CONCATENATE("(",LEN(H6),")")</f>
        <v>(0)</v>
      </c>
      <c r="M6" s="53"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67">
        <v>98</v>
      </c>
      <c r="V6" s="68">
        <f>IF( AND(F6="",G6=""),0,IF(AND(G6&lt;&gt;"",H6=""),0,1))</f>
        <v>1</v>
      </c>
    </row>
    <row r="7" spans="1:22" ht="46.5" customHeight="1" x14ac:dyDescent="0.35">
      <c r="A7" s="345" t="s">
        <v>733</v>
      </c>
      <c r="B7" s="345"/>
      <c r="C7" s="345"/>
      <c r="D7" s="345"/>
      <c r="E7" s="345"/>
      <c r="F7" s="345"/>
      <c r="G7" s="345"/>
      <c r="H7" s="345"/>
      <c r="I7" s="345"/>
      <c r="J7" s="345"/>
      <c r="L7"/>
    </row>
    <row r="8" spans="1:22" ht="12.75" customHeight="1" x14ac:dyDescent="0.25">
      <c r="C8" s="286" t="s">
        <v>255</v>
      </c>
      <c r="D8" s="286"/>
      <c r="E8" s="284" t="s">
        <v>256</v>
      </c>
      <c r="F8" s="284"/>
      <c r="G8" s="284"/>
      <c r="H8" s="284"/>
    </row>
    <row r="9" spans="1:22" x14ac:dyDescent="0.25">
      <c r="C9" s="286" t="s">
        <v>257</v>
      </c>
      <c r="D9" s="286"/>
      <c r="E9" s="418" t="s">
        <v>848</v>
      </c>
      <c r="F9" s="418"/>
      <c r="G9" s="418"/>
      <c r="H9" s="418"/>
      <c r="S9" s="67">
        <v>284</v>
      </c>
    </row>
    <row r="10" spans="1:22" x14ac:dyDescent="0.25">
      <c r="C10" s="286" t="s">
        <v>258</v>
      </c>
      <c r="D10" s="286"/>
      <c r="E10" s="418"/>
      <c r="F10" s="418"/>
      <c r="G10" s="418"/>
      <c r="H10" s="418"/>
      <c r="S10" s="67">
        <v>285</v>
      </c>
    </row>
    <row r="11" spans="1:22" x14ac:dyDescent="0.25">
      <c r="C11" s="286" t="s">
        <v>259</v>
      </c>
      <c r="D11" s="286"/>
      <c r="E11" s="418"/>
      <c r="F11" s="418"/>
      <c r="G11" s="418"/>
      <c r="H11" s="418"/>
      <c r="S11" s="67">
        <v>286</v>
      </c>
    </row>
    <row r="12" spans="1:22" ht="30.75" customHeight="1" x14ac:dyDescent="0.35">
      <c r="A12" s="294" t="s">
        <v>260</v>
      </c>
      <c r="B12" s="294"/>
      <c r="C12" s="294"/>
      <c r="D12" s="294"/>
      <c r="E12" s="294"/>
      <c r="F12" s="294"/>
      <c r="G12" s="294"/>
      <c r="H12" s="294"/>
      <c r="I12" s="294"/>
      <c r="J12" s="294"/>
      <c r="L12"/>
    </row>
    <row r="13" spans="1:22" ht="21.75" customHeight="1" x14ac:dyDescent="0.25">
      <c r="A13" s="20"/>
      <c r="B13" s="371" t="s">
        <v>888</v>
      </c>
      <c r="C13" s="443"/>
      <c r="D13" s="443"/>
      <c r="E13" s="443"/>
      <c r="F13" s="443"/>
      <c r="G13" s="443"/>
      <c r="H13" s="443"/>
      <c r="I13" s="443"/>
      <c r="J13" s="372"/>
      <c r="S13" s="67">
        <v>287</v>
      </c>
    </row>
    <row r="14" spans="1:22" ht="6.75" customHeight="1" x14ac:dyDescent="0.25">
      <c r="A14" s="282"/>
      <c r="B14" s="282"/>
      <c r="C14" s="282"/>
      <c r="D14" s="282"/>
      <c r="E14" s="282"/>
      <c r="F14" s="282"/>
      <c r="G14" s="282"/>
      <c r="H14" s="282"/>
      <c r="I14" s="282"/>
      <c r="J14" s="282"/>
    </row>
    <row r="15" spans="1:22" ht="40.5" customHeight="1" x14ac:dyDescent="0.35">
      <c r="A15" s="241" t="s">
        <v>736</v>
      </c>
      <c r="B15" s="241"/>
      <c r="C15" s="241"/>
      <c r="D15" s="241"/>
      <c r="E15" s="241"/>
      <c r="F15" s="241"/>
      <c r="G15" s="241"/>
      <c r="H15" s="241"/>
      <c r="I15" s="241"/>
      <c r="J15" s="241"/>
      <c r="L15"/>
    </row>
    <row r="16" spans="1:22" ht="26.25" customHeight="1" x14ac:dyDescent="0.25">
      <c r="B16" s="284" t="s">
        <v>261</v>
      </c>
      <c r="C16" s="284"/>
      <c r="D16" s="284" t="s">
        <v>262</v>
      </c>
      <c r="E16" s="284"/>
      <c r="F16" s="284"/>
      <c r="G16" s="284"/>
      <c r="H16" s="284" t="s">
        <v>263</v>
      </c>
      <c r="I16" s="284"/>
      <c r="J16" s="3" t="s">
        <v>264</v>
      </c>
      <c r="L16" s="58" t="s">
        <v>394</v>
      </c>
      <c r="M16" s="62" t="s">
        <v>395</v>
      </c>
      <c r="S16" s="67">
        <v>288</v>
      </c>
    </row>
    <row r="17" spans="1:19" ht="15.75" customHeight="1" x14ac:dyDescent="0.25">
      <c r="B17" s="418" t="s">
        <v>867</v>
      </c>
      <c r="C17" s="418"/>
      <c r="D17" s="454" t="s">
        <v>873</v>
      </c>
      <c r="E17" s="454"/>
      <c r="F17" s="454"/>
      <c r="G17" s="454"/>
      <c r="H17" s="418" t="s">
        <v>906</v>
      </c>
      <c r="I17" s="418"/>
      <c r="J17" s="184">
        <v>27206000</v>
      </c>
    </row>
    <row r="18" spans="1:19" x14ac:dyDescent="0.25">
      <c r="B18" s="371" t="s">
        <v>867</v>
      </c>
      <c r="C18" s="372"/>
      <c r="D18" s="371" t="s">
        <v>873</v>
      </c>
      <c r="E18" s="443"/>
      <c r="F18" s="443"/>
      <c r="G18" s="372"/>
      <c r="H18" s="371" t="s">
        <v>874</v>
      </c>
      <c r="I18" s="372"/>
      <c r="J18" s="184">
        <v>127773000</v>
      </c>
    </row>
    <row r="19" spans="1:19" x14ac:dyDescent="0.25">
      <c r="B19" s="371" t="s">
        <v>868</v>
      </c>
      <c r="C19" s="372"/>
      <c r="D19" s="371" t="s">
        <v>907</v>
      </c>
      <c r="E19" s="443"/>
      <c r="F19" s="443"/>
      <c r="G19" s="372"/>
      <c r="H19" s="371" t="s">
        <v>874</v>
      </c>
      <c r="I19" s="372"/>
      <c r="J19" s="184">
        <v>113815000</v>
      </c>
    </row>
    <row r="20" spans="1:19" ht="18.649999999999999" customHeight="1" x14ac:dyDescent="0.25">
      <c r="B20" s="371" t="s">
        <v>869</v>
      </c>
      <c r="C20" s="372"/>
      <c r="D20" s="371" t="s">
        <v>908</v>
      </c>
      <c r="E20" s="443"/>
      <c r="F20" s="443"/>
      <c r="G20" s="372"/>
      <c r="H20" s="371" t="s">
        <v>874</v>
      </c>
      <c r="I20" s="372"/>
      <c r="J20" s="184">
        <v>85097000</v>
      </c>
    </row>
    <row r="21" spans="1:19" ht="20.399999999999999" customHeight="1" x14ac:dyDescent="0.25">
      <c r="B21" s="371" t="s">
        <v>870</v>
      </c>
      <c r="C21" s="372"/>
      <c r="D21" s="371" t="s">
        <v>909</v>
      </c>
      <c r="E21" s="443"/>
      <c r="F21" s="443"/>
      <c r="G21" s="372"/>
      <c r="H21" s="371" t="s">
        <v>874</v>
      </c>
      <c r="I21" s="372"/>
      <c r="J21" s="184">
        <v>32485000</v>
      </c>
    </row>
    <row r="22" spans="1:19" ht="22.75" customHeight="1" x14ac:dyDescent="0.25">
      <c r="B22" s="371" t="s">
        <v>871</v>
      </c>
      <c r="C22" s="372"/>
      <c r="D22" s="371" t="s">
        <v>872</v>
      </c>
      <c r="E22" s="443"/>
      <c r="F22" s="443"/>
      <c r="G22" s="372"/>
      <c r="H22" s="371" t="s">
        <v>874</v>
      </c>
      <c r="I22" s="372"/>
      <c r="J22" s="184">
        <v>23402000</v>
      </c>
    </row>
    <row r="23" spans="1:19" ht="39" customHeight="1" x14ac:dyDescent="0.35">
      <c r="B23" s="395" t="s">
        <v>450</v>
      </c>
      <c r="C23" s="395"/>
      <c r="D23" s="395"/>
      <c r="E23" s="395"/>
      <c r="F23" s="395"/>
      <c r="G23" s="395"/>
      <c r="H23" s="395"/>
      <c r="I23" s="395"/>
      <c r="J23" s="395"/>
      <c r="L23" s="63" t="s">
        <v>396</v>
      </c>
      <c r="M23" s="61" t="s">
        <v>397</v>
      </c>
      <c r="R23"/>
      <c r="S23" s="67">
        <v>0</v>
      </c>
    </row>
    <row r="24" spans="1:19" ht="26.25" customHeight="1" x14ac:dyDescent="0.35">
      <c r="A24" s="453" t="s">
        <v>265</v>
      </c>
      <c r="B24" s="453"/>
      <c r="C24" s="453"/>
      <c r="D24" s="453"/>
      <c r="E24" s="453"/>
      <c r="F24" s="453"/>
      <c r="G24" s="453"/>
      <c r="H24" s="453"/>
      <c r="I24" s="453"/>
      <c r="L24"/>
    </row>
    <row r="25" spans="1:19" ht="15.75" customHeight="1" x14ac:dyDescent="0.25">
      <c r="A25" s="283"/>
      <c r="B25" s="283"/>
      <c r="C25" s="283"/>
      <c r="D25" s="27" t="s">
        <v>135</v>
      </c>
      <c r="E25" s="99" t="s">
        <v>15</v>
      </c>
      <c r="H25" s="27" t="s">
        <v>2</v>
      </c>
      <c r="I25" s="99"/>
      <c r="M25" s="41" t="str">
        <f>IF(( AND($E$25="x",$I$25="x") ),"(*) Marcar solo un valor: Si o No","")</f>
        <v/>
      </c>
      <c r="S25" s="67">
        <v>289</v>
      </c>
    </row>
  </sheetData>
  <sheetProtection algorithmName="SHA-512" hashValue="JanW1ndxR2Uxulf/wIxWt1wTDqVjP77fEf2qCQL7wKtONUoQzQysIFFbGxOwxwJAyOVb0SMySG9P2yX7a5zn8A==" saltValue="mzsrOeEj5/nRk8E00hkj/g==" spinCount="100000" sheet="1" objects="1" scenarios="1" formatCells="0" formatRows="0" insertRows="0"/>
  <mergeCells count="45">
    <mergeCell ref="B18:C18"/>
    <mergeCell ref="D22:G22"/>
    <mergeCell ref="D18:G18"/>
    <mergeCell ref="H22:I22"/>
    <mergeCell ref="H18:I18"/>
    <mergeCell ref="B22:C22"/>
    <mergeCell ref="B19:C19"/>
    <mergeCell ref="B20:C20"/>
    <mergeCell ref="B21:C21"/>
    <mergeCell ref="D19:G19"/>
    <mergeCell ref="D20:G20"/>
    <mergeCell ref="D21:G21"/>
    <mergeCell ref="H19:I19"/>
    <mergeCell ref="H20:I20"/>
    <mergeCell ref="H21:I21"/>
    <mergeCell ref="A25:C25"/>
    <mergeCell ref="A1:J1"/>
    <mergeCell ref="A3:J3"/>
    <mergeCell ref="A4:E4"/>
    <mergeCell ref="A15:J15"/>
    <mergeCell ref="A12:J12"/>
    <mergeCell ref="A14:J14"/>
    <mergeCell ref="B23:J23"/>
    <mergeCell ref="A24:I24"/>
    <mergeCell ref="H17:I17"/>
    <mergeCell ref="D17:G17"/>
    <mergeCell ref="B17:C17"/>
    <mergeCell ref="B16:C16"/>
    <mergeCell ref="D16:G16"/>
    <mergeCell ref="H16:I16"/>
    <mergeCell ref="H4:J4"/>
    <mergeCell ref="H5:J5"/>
    <mergeCell ref="H6:J6"/>
    <mergeCell ref="A7:J7"/>
    <mergeCell ref="B13:J13"/>
    <mergeCell ref="E8:H8"/>
    <mergeCell ref="C8:D8"/>
    <mergeCell ref="C9:D9"/>
    <mergeCell ref="C10:D10"/>
    <mergeCell ref="C11:D11"/>
    <mergeCell ref="E9:H9"/>
    <mergeCell ref="E10:H10"/>
    <mergeCell ref="E11:H11"/>
    <mergeCell ref="A5:E5"/>
    <mergeCell ref="A6:E6"/>
  </mergeCells>
  <dataValidations count="3">
    <dataValidation type="textLength" allowBlank="1" showErrorMessage="1" error="Cantidad de caracteres NO valido." sqref="H5:J6" xr:uid="{00000000-0002-0000-1800-000000000000}">
      <formula1>Explicacion_LongMinimo</formula1>
      <formula2>Explicacion_LongMaximo</formula2>
    </dataValidation>
    <dataValidation type="custom" allowBlank="1" showDropDown="1" showInputMessage="1" showErrorMessage="1" error="Valor NO Válido." prompt="Ingrese &quot;X&quot;" sqref="F5:G6 E25 I25" xr:uid="{00000000-0002-0000-1800-000001000000}">
      <formula1>COUNTIF(Respuesta_SINO,TRIM(CELL("contents")))=1</formula1>
    </dataValidation>
    <dataValidation type="decimal" allowBlank="1" showInputMessage="1" showErrorMessage="1" error="Valor NO Válido" prompt="Ingrese Número" sqref="J17:J22" xr:uid="{00000000-0002-0000-1800-000002000000}">
      <formula1>Decimal2_Minimo</formula1>
      <formula2>Decimal2_Maximo</formula2>
    </dataValidation>
  </dataValidations>
  <hyperlinks>
    <hyperlink ref="M3" location="Principal!A1" display="Volver al Indice" xr:uid="{00000000-0004-0000-1800-000000000000}"/>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V29"/>
  <sheetViews>
    <sheetView topLeftCell="A19" zoomScale="85" zoomScaleNormal="85" workbookViewId="0">
      <selection activeCell="K28" sqref="K28"/>
    </sheetView>
  </sheetViews>
  <sheetFormatPr baseColWidth="10" defaultColWidth="11.453125" defaultRowHeight="12.5" x14ac:dyDescent="0.25"/>
  <cols>
    <col min="1" max="1" width="4.1796875" style="1" customWidth="1"/>
    <col min="2" max="2" width="19.81640625" style="1" customWidth="1"/>
    <col min="3" max="3" width="4.453125" style="1" customWidth="1"/>
    <col min="4" max="4" width="14.54296875" style="1" customWidth="1"/>
    <col min="5" max="5" width="3.54296875" style="1" customWidth="1"/>
    <col min="6" max="6" width="5.81640625" style="1" customWidth="1"/>
    <col min="7" max="7" width="4.81640625" style="1" customWidth="1"/>
    <col min="8" max="8" width="5" style="1" customWidth="1"/>
    <col min="9" max="9" width="25.1796875" style="1" customWidth="1"/>
    <col min="10" max="10" width="0.81640625" style="1" customWidth="1"/>
    <col min="11" max="11" width="5.1796875" style="1" bestFit="1" customWidth="1"/>
    <col min="12" max="12" width="45.81640625" style="1" customWidth="1"/>
    <col min="13" max="13" width="4.81640625" style="1" customWidth="1"/>
    <col min="14" max="14" width="2" style="1" customWidth="1"/>
    <col min="15" max="15" width="2.1796875" style="1" customWidth="1"/>
    <col min="16" max="16" width="2.453125" style="1" customWidth="1"/>
    <col min="17" max="17" width="2.54296875" style="1" customWidth="1"/>
    <col min="18" max="18" width="6" style="1" customWidth="1"/>
    <col min="19" max="20" width="6" style="67" customWidth="1"/>
    <col min="21" max="21" width="3.54296875" style="67" customWidth="1"/>
    <col min="22" max="22" width="3.81640625" style="67" customWidth="1"/>
    <col min="23" max="16384" width="11.453125" style="1"/>
  </cols>
  <sheetData>
    <row r="1" spans="1:22" ht="14" x14ac:dyDescent="0.25">
      <c r="A1" s="248" t="s">
        <v>266</v>
      </c>
      <c r="B1" s="248"/>
      <c r="C1" s="248"/>
      <c r="D1" s="248"/>
      <c r="E1" s="248"/>
      <c r="F1" s="248"/>
      <c r="G1" s="248"/>
      <c r="H1" s="248"/>
      <c r="I1" s="248"/>
      <c r="L1" s="95" t="str">
        <f>'15'!A1</f>
        <v xml:space="preserve">PILAR III: EL DIRECTORIO Y LA ALTA GERENCIA </v>
      </c>
      <c r="U1" s="67">
        <v>6</v>
      </c>
    </row>
    <row r="2" spans="1:22" hidden="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4.5" x14ac:dyDescent="0.35">
      <c r="A3" s="368" t="s">
        <v>737</v>
      </c>
      <c r="B3" s="368"/>
      <c r="C3" s="368"/>
      <c r="D3" s="368"/>
      <c r="E3" s="368"/>
      <c r="F3" s="368"/>
      <c r="G3" s="368"/>
      <c r="H3" s="368"/>
      <c r="I3" s="368"/>
      <c r="K3"/>
      <c r="L3" s="94" t="s">
        <v>355</v>
      </c>
      <c r="U3" s="67">
        <f>SUM(V:V)</f>
        <v>6</v>
      </c>
    </row>
    <row r="4" spans="1:22" ht="13" x14ac:dyDescent="0.25">
      <c r="A4" s="223"/>
      <c r="B4" s="223"/>
      <c r="C4" s="223"/>
      <c r="D4" s="223"/>
      <c r="E4" s="224"/>
      <c r="F4" s="100" t="s">
        <v>1</v>
      </c>
      <c r="G4" s="100" t="s">
        <v>2</v>
      </c>
      <c r="H4" s="264" t="s">
        <v>3</v>
      </c>
      <c r="I4" s="264"/>
      <c r="K4" s="54" t="s">
        <v>388</v>
      </c>
    </row>
    <row r="5" spans="1:22" ht="81.75" customHeight="1" x14ac:dyDescent="0.25">
      <c r="A5" s="277" t="s">
        <v>740</v>
      </c>
      <c r="B5" s="277"/>
      <c r="C5" s="277"/>
      <c r="D5" s="277"/>
      <c r="E5" s="230"/>
      <c r="F5" s="99" t="s">
        <v>15</v>
      </c>
      <c r="G5" s="99"/>
      <c r="H5" s="285"/>
      <c r="I5" s="285"/>
      <c r="K5" s="55" t="str">
        <f t="shared" ref="K5:K10" si="0">CONCATENATE("(",LEN(H5),")")</f>
        <v>(0)</v>
      </c>
      <c r="L5" s="53" t="str">
        <f t="shared" ref="L5:L10" si="1">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99</v>
      </c>
      <c r="V5" s="68">
        <f t="shared" ref="V5:V10" si="2">IF( AND(F5="",G5=""),0,IF(AND(G5&lt;&gt;"",H5=""),0,1))</f>
        <v>1</v>
      </c>
    </row>
    <row r="6" spans="1:22" ht="45" customHeight="1" x14ac:dyDescent="0.25">
      <c r="A6" s="277" t="s">
        <v>741</v>
      </c>
      <c r="B6" s="277"/>
      <c r="C6" s="277"/>
      <c r="D6" s="277"/>
      <c r="E6" s="230"/>
      <c r="F6" s="99"/>
      <c r="G6" s="99" t="s">
        <v>15</v>
      </c>
      <c r="H6" s="285" t="s">
        <v>889</v>
      </c>
      <c r="I6" s="285"/>
      <c r="K6" s="55" t="str">
        <f t="shared" si="0"/>
        <v>(128)</v>
      </c>
      <c r="L6" s="53" t="str">
        <f t="shared" si="1"/>
        <v>(Si/No) Marcar con 'X' solo uno de los campos. (Explicación) Longitud Máxima de 1000 caracteres</v>
      </c>
      <c r="S6" s="67">
        <v>100</v>
      </c>
      <c r="V6" s="68">
        <f t="shared" si="2"/>
        <v>1</v>
      </c>
    </row>
    <row r="7" spans="1:22" ht="68.25" customHeight="1" x14ac:dyDescent="0.25">
      <c r="A7" s="277" t="s">
        <v>742</v>
      </c>
      <c r="B7" s="277"/>
      <c r="C7" s="277"/>
      <c r="D7" s="277"/>
      <c r="E7" s="230"/>
      <c r="F7" s="99" t="s">
        <v>15</v>
      </c>
      <c r="G7" s="99"/>
      <c r="H7" s="285"/>
      <c r="I7" s="285"/>
      <c r="K7" s="55" t="str">
        <f t="shared" si="0"/>
        <v>(0)</v>
      </c>
      <c r="L7" s="53" t="str">
        <f t="shared" si="1"/>
        <v>(Si/No) Marcar con 'X' solo uno de los campos. (Explicación) Longitud Máxima de 1000 caracteres</v>
      </c>
      <c r="S7" s="67">
        <v>101</v>
      </c>
      <c r="V7" s="68">
        <f t="shared" si="2"/>
        <v>1</v>
      </c>
    </row>
    <row r="8" spans="1:22" ht="45.75" customHeight="1" x14ac:dyDescent="0.25">
      <c r="A8" s="277" t="s">
        <v>743</v>
      </c>
      <c r="B8" s="277"/>
      <c r="C8" s="277"/>
      <c r="D8" s="277"/>
      <c r="E8" s="230"/>
      <c r="F8" s="99" t="s">
        <v>15</v>
      </c>
      <c r="G8" s="99"/>
      <c r="H8" s="285"/>
      <c r="I8" s="285"/>
      <c r="K8" s="55" t="str">
        <f t="shared" si="0"/>
        <v>(0)</v>
      </c>
      <c r="L8" s="53" t="str">
        <f t="shared" si="1"/>
        <v>(Si/No) Marcar con 'X' solo uno de los campos. (Explicación) Longitud Máxima de 1000 caracteres</v>
      </c>
      <c r="S8" s="67">
        <v>102</v>
      </c>
      <c r="V8" s="68">
        <f t="shared" si="2"/>
        <v>1</v>
      </c>
    </row>
    <row r="9" spans="1:22" ht="46.5" customHeight="1" x14ac:dyDescent="0.25">
      <c r="A9" s="277" t="s">
        <v>744</v>
      </c>
      <c r="B9" s="277"/>
      <c r="C9" s="277"/>
      <c r="D9" s="277"/>
      <c r="E9" s="230"/>
      <c r="F9" s="99"/>
      <c r="G9" s="99" t="s">
        <v>15</v>
      </c>
      <c r="H9" s="285" t="s">
        <v>890</v>
      </c>
      <c r="I9" s="285"/>
      <c r="K9" s="55" t="str">
        <f t="shared" si="0"/>
        <v>(93)</v>
      </c>
      <c r="L9" s="53" t="str">
        <f t="shared" si="1"/>
        <v>(Si/No) Marcar con 'X' solo uno de los campos. (Explicación) Longitud Máxima de 1000 caracteres</v>
      </c>
      <c r="S9" s="67">
        <v>103</v>
      </c>
      <c r="V9" s="68">
        <f t="shared" si="2"/>
        <v>1</v>
      </c>
    </row>
    <row r="10" spans="1:22" ht="81" customHeight="1" x14ac:dyDescent="0.25">
      <c r="A10" s="277" t="s">
        <v>745</v>
      </c>
      <c r="B10" s="277"/>
      <c r="C10" s="277"/>
      <c r="D10" s="277"/>
      <c r="E10" s="230"/>
      <c r="F10" s="99" t="s">
        <v>15</v>
      </c>
      <c r="G10" s="99"/>
      <c r="H10" s="285"/>
      <c r="I10" s="285"/>
      <c r="K10" s="55" t="str">
        <f t="shared" si="0"/>
        <v>(0)</v>
      </c>
      <c r="L10" s="53" t="str">
        <f t="shared" si="1"/>
        <v>(Si/No) Marcar con 'X' solo uno de los campos. (Explicación) Longitud Máxima de 1000 caracteres</v>
      </c>
      <c r="S10" s="67">
        <v>104</v>
      </c>
      <c r="V10" s="68">
        <f t="shared" si="2"/>
        <v>1</v>
      </c>
    </row>
    <row r="11" spans="1:22" ht="42" customHeight="1" x14ac:dyDescent="0.35">
      <c r="A11" s="240" t="s">
        <v>267</v>
      </c>
      <c r="B11" s="240"/>
      <c r="C11" s="240"/>
      <c r="D11" s="240"/>
      <c r="E11" s="240"/>
      <c r="F11" s="240"/>
      <c r="G11" s="240"/>
      <c r="H11" s="240"/>
      <c r="I11" s="240"/>
      <c r="K11"/>
    </row>
    <row r="12" spans="1:22" ht="15.75" customHeight="1" x14ac:dyDescent="0.25">
      <c r="B12" s="420" t="s">
        <v>168</v>
      </c>
      <c r="C12" s="375"/>
      <c r="D12" s="284" t="s">
        <v>268</v>
      </c>
      <c r="E12" s="284"/>
      <c r="F12" s="284"/>
      <c r="G12" s="284"/>
      <c r="H12" s="284"/>
      <c r="I12" s="284"/>
    </row>
    <row r="13" spans="1:22" ht="20.5" x14ac:dyDescent="0.25">
      <c r="B13" s="421"/>
      <c r="C13" s="422"/>
      <c r="D13" s="284" t="s">
        <v>269</v>
      </c>
      <c r="E13" s="284"/>
      <c r="F13" s="284"/>
      <c r="G13" s="284"/>
      <c r="H13" s="284"/>
      <c r="I13" s="3" t="s">
        <v>270</v>
      </c>
      <c r="K13" s="58" t="s">
        <v>394</v>
      </c>
      <c r="L13" s="62" t="s">
        <v>395</v>
      </c>
      <c r="S13" s="67">
        <v>290</v>
      </c>
    </row>
    <row r="14" spans="1:22" ht="15.75" customHeight="1" x14ac:dyDescent="0.25">
      <c r="B14" s="455" t="s">
        <v>849</v>
      </c>
      <c r="C14" s="456"/>
      <c r="D14" s="188">
        <v>0.2112</v>
      </c>
      <c r="E14" s="188"/>
      <c r="F14" s="188"/>
      <c r="G14" s="188"/>
      <c r="H14" s="188"/>
      <c r="I14" s="75"/>
    </row>
    <row r="15" spans="1:22" ht="15.75" customHeight="1" x14ac:dyDescent="0.25">
      <c r="B15" s="455"/>
      <c r="C15" s="456"/>
      <c r="D15" s="454"/>
      <c r="E15" s="454"/>
      <c r="F15" s="454"/>
      <c r="G15" s="454"/>
      <c r="H15" s="454"/>
      <c r="I15" s="75"/>
    </row>
    <row r="16" spans="1:22" ht="35.25" customHeight="1" x14ac:dyDescent="0.25">
      <c r="A16" s="20"/>
      <c r="B16" s="395" t="s">
        <v>370</v>
      </c>
      <c r="C16" s="395"/>
      <c r="D16" s="395"/>
      <c r="E16" s="395"/>
      <c r="F16" s="395"/>
      <c r="G16" s="395"/>
      <c r="H16" s="395"/>
      <c r="I16" s="395"/>
      <c r="K16" s="63" t="s">
        <v>396</v>
      </c>
      <c r="L16" s="61" t="s">
        <v>397</v>
      </c>
      <c r="S16" s="67">
        <v>0</v>
      </c>
    </row>
    <row r="17" spans="1:19" ht="44.25" customHeight="1" x14ac:dyDescent="0.35">
      <c r="A17" s="335" t="s">
        <v>739</v>
      </c>
      <c r="B17" s="335"/>
      <c r="C17" s="335"/>
      <c r="D17" s="335"/>
      <c r="E17" s="335"/>
      <c r="F17" s="335"/>
      <c r="G17" s="335"/>
      <c r="H17" s="335"/>
      <c r="I17" s="335"/>
      <c r="K17"/>
    </row>
    <row r="18" spans="1:19" x14ac:dyDescent="0.25">
      <c r="B18" s="37"/>
      <c r="C18" s="284" t="s">
        <v>271</v>
      </c>
      <c r="D18" s="284"/>
      <c r="E18" s="284" t="s">
        <v>272</v>
      </c>
      <c r="F18" s="284"/>
      <c r="G18" s="284"/>
    </row>
    <row r="19" spans="1:19" ht="15.75" customHeight="1" x14ac:dyDescent="0.25">
      <c r="B19" s="37" t="s">
        <v>190</v>
      </c>
      <c r="C19" s="311"/>
      <c r="D19" s="312"/>
      <c r="E19" s="311"/>
      <c r="F19" s="315"/>
      <c r="G19" s="312"/>
      <c r="S19" s="67">
        <v>291</v>
      </c>
    </row>
    <row r="20" spans="1:19" ht="15.75" customHeight="1" x14ac:dyDescent="0.25">
      <c r="B20" s="37" t="s">
        <v>191</v>
      </c>
      <c r="C20" s="311"/>
      <c r="D20" s="312"/>
      <c r="E20" s="311"/>
      <c r="F20" s="315"/>
      <c r="G20" s="312"/>
      <c r="S20" s="67">
        <v>292</v>
      </c>
    </row>
    <row r="21" spans="1:19" ht="15.75" customHeight="1" x14ac:dyDescent="0.25">
      <c r="B21" s="18" t="s">
        <v>192</v>
      </c>
      <c r="C21" s="311" t="s">
        <v>15</v>
      </c>
      <c r="D21" s="312"/>
      <c r="E21" s="311" t="s">
        <v>15</v>
      </c>
      <c r="F21" s="315"/>
      <c r="G21" s="312"/>
      <c r="S21" s="67">
        <v>293</v>
      </c>
    </row>
    <row r="22" spans="1:19" ht="15.75" customHeight="1" x14ac:dyDescent="0.25">
      <c r="B22" s="37" t="s">
        <v>90</v>
      </c>
      <c r="C22" s="199"/>
      <c r="D22" s="200"/>
      <c r="E22" s="200"/>
      <c r="F22" s="200"/>
      <c r="G22" s="200"/>
      <c r="H22" s="200"/>
      <c r="I22" s="201"/>
      <c r="S22" s="67">
        <v>294</v>
      </c>
    </row>
    <row r="23" spans="1:19" ht="34.5" customHeight="1" x14ac:dyDescent="0.35">
      <c r="A23" s="294" t="s">
        <v>273</v>
      </c>
      <c r="B23" s="294"/>
      <c r="C23" s="294"/>
      <c r="D23" s="294"/>
      <c r="E23" s="294"/>
      <c r="F23" s="294"/>
      <c r="G23" s="294"/>
      <c r="H23" s="294"/>
      <c r="I23" s="294"/>
      <c r="K23"/>
    </row>
    <row r="24" spans="1:19" ht="72.75" customHeight="1" x14ac:dyDescent="0.25">
      <c r="A24" s="20"/>
      <c r="B24" s="199" t="s">
        <v>891</v>
      </c>
      <c r="C24" s="200"/>
      <c r="D24" s="200"/>
      <c r="E24" s="200"/>
      <c r="F24" s="200"/>
      <c r="G24" s="200"/>
      <c r="H24" s="200"/>
      <c r="I24" s="201"/>
      <c r="S24" s="67">
        <v>295</v>
      </c>
    </row>
    <row r="25" spans="1:19" ht="6" customHeight="1" x14ac:dyDescent="0.35">
      <c r="A25" s="20"/>
      <c r="B25" s="4"/>
      <c r="C25" s="4"/>
      <c r="D25" s="4"/>
      <c r="E25" s="4"/>
    </row>
    <row r="26" spans="1:19" ht="18.75" customHeight="1" x14ac:dyDescent="0.35">
      <c r="A26" s="335" t="s">
        <v>557</v>
      </c>
      <c r="B26" s="335"/>
      <c r="C26" s="335"/>
      <c r="D26" s="335"/>
      <c r="E26" s="335"/>
      <c r="F26" s="335"/>
      <c r="G26" s="335"/>
      <c r="H26" s="335"/>
      <c r="I26" s="335"/>
      <c r="K26"/>
    </row>
    <row r="27" spans="1:19" ht="14.5" x14ac:dyDescent="0.35">
      <c r="A27" s="118"/>
      <c r="B27" s="150" t="s">
        <v>135</v>
      </c>
      <c r="C27" s="162" t="s">
        <v>15</v>
      </c>
      <c r="D27" s="125"/>
      <c r="E27" s="125"/>
      <c r="F27" s="150" t="s">
        <v>2</v>
      </c>
      <c r="G27" s="162"/>
      <c r="H27" s="118"/>
      <c r="I27" s="118"/>
      <c r="L27" s="41" t="str">
        <f>IF(( AND($C$27="x",$G$27="x") ),"(*) Marcar solo un valor: Si o No","")</f>
        <v/>
      </c>
      <c r="S27" s="67">
        <v>688</v>
      </c>
    </row>
    <row r="28" spans="1:19" ht="27" customHeight="1" x14ac:dyDescent="0.35">
      <c r="A28" s="241" t="s">
        <v>738</v>
      </c>
      <c r="B28" s="241"/>
      <c r="C28" s="241"/>
      <c r="D28" s="241"/>
      <c r="E28" s="241"/>
      <c r="F28" s="241"/>
      <c r="G28" s="241"/>
      <c r="H28" s="241"/>
      <c r="I28" s="241"/>
      <c r="K28"/>
    </row>
    <row r="29" spans="1:19" ht="14.5" x14ac:dyDescent="0.35">
      <c r="B29" s="31" t="s">
        <v>135</v>
      </c>
      <c r="C29" s="99" t="s">
        <v>15</v>
      </c>
      <c r="D29" s="4"/>
      <c r="E29" s="4"/>
      <c r="F29" s="31" t="s">
        <v>2</v>
      </c>
      <c r="G29" s="99"/>
      <c r="L29" s="41" t="str">
        <f>IF(( AND($C$29="x",$G$29="x") ),"(*) Marcar solo un valor: Si o No","")</f>
        <v/>
      </c>
      <c r="S29" s="67">
        <v>296</v>
      </c>
    </row>
  </sheetData>
  <sheetProtection algorithmName="SHA-512" hashValue="CvIvGStjogxu+oDp8pF/thpn6a34RnZbLhy6ouYBqxC20hF1WgS7Rsi+393JrHs6wGuRMUsDj3ZgoRjcoYWD5Q==" saltValue="erREhXLxOWb7o2yY5uu6mA==" spinCount="100000" sheet="1" objects="1" scenarios="1" formatCells="0" formatRows="0" insertRows="0"/>
  <mergeCells count="38">
    <mergeCell ref="A26:I26"/>
    <mergeCell ref="A1:I1"/>
    <mergeCell ref="A3:I3"/>
    <mergeCell ref="A4:E4"/>
    <mergeCell ref="A28:I28"/>
    <mergeCell ref="B24:I24"/>
    <mergeCell ref="C19:D19"/>
    <mergeCell ref="C20:D20"/>
    <mergeCell ref="C21:D21"/>
    <mergeCell ref="E19:G19"/>
    <mergeCell ref="E20:G20"/>
    <mergeCell ref="E21:G21"/>
    <mergeCell ref="C22:I22"/>
    <mergeCell ref="A23:I23"/>
    <mergeCell ref="D12:I12"/>
    <mergeCell ref="D13:H13"/>
    <mergeCell ref="E18:G18"/>
    <mergeCell ref="H4:I4"/>
    <mergeCell ref="H5:I5"/>
    <mergeCell ref="H6:I6"/>
    <mergeCell ref="H7:I7"/>
    <mergeCell ref="H8:I8"/>
    <mergeCell ref="A10:E10"/>
    <mergeCell ref="A11:I11"/>
    <mergeCell ref="H9:I9"/>
    <mergeCell ref="H10:I10"/>
    <mergeCell ref="A5:E5"/>
    <mergeCell ref="A6:E6"/>
    <mergeCell ref="A7:E7"/>
    <mergeCell ref="D15:H15"/>
    <mergeCell ref="C18:D18"/>
    <mergeCell ref="A8:E8"/>
    <mergeCell ref="A9:E9"/>
    <mergeCell ref="B12:C13"/>
    <mergeCell ref="B16:I16"/>
    <mergeCell ref="A17:I17"/>
    <mergeCell ref="B14:C14"/>
    <mergeCell ref="B15:C15"/>
  </mergeCells>
  <dataValidations count="3">
    <dataValidation type="textLength" allowBlank="1" showErrorMessage="1" error="Cantidad de caracteres NO valido." sqref="H5:I10" xr:uid="{00000000-0002-0000-1900-000000000000}">
      <formula1>Explicacion_LongMinimo</formula1>
      <formula2>Explicacion_LongMaximo</formula2>
    </dataValidation>
    <dataValidation type="custom" allowBlank="1" showDropDown="1" showInputMessage="1" showErrorMessage="1" error="Valor NO Válido." prompt="Ingrese &quot;X&quot;" sqref="F5:G10 G29 C29 G27 C27 C19:C21 E19:E21" xr:uid="{00000000-0002-0000-1900-000001000000}">
      <formula1>COUNTIF(Respuesta_SINO,TRIM(CELL("contents")))=1</formula1>
    </dataValidation>
    <dataValidation type="decimal" allowBlank="1" showInputMessage="1" showErrorMessage="1" error="Valor NO Válido" prompt="Ingrese Número" sqref="D14:I15" xr:uid="{00000000-0002-0000-1900-000002000000}">
      <formula1>Decimal2_Minimo</formula1>
      <formula2>Decimal2_Maximo</formula2>
    </dataValidation>
  </dataValidations>
  <hyperlinks>
    <hyperlink ref="L3" location="Principal!A1" display="Volver al Indice" xr:uid="{00000000-0004-0000-1900-000000000000}"/>
  </hyperlinks>
  <pageMargins left="0.7" right="0.7" top="0.75" bottom="0.75" header="0.3" footer="0.3"/>
  <pageSetup paperSize="9" scale="9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V50"/>
  <sheetViews>
    <sheetView topLeftCell="A43" zoomScale="85" zoomScaleNormal="85" workbookViewId="0">
      <selection activeCell="A56" sqref="A56"/>
    </sheetView>
  </sheetViews>
  <sheetFormatPr baseColWidth="10" defaultColWidth="11.453125" defaultRowHeight="12.5" x14ac:dyDescent="0.25"/>
  <cols>
    <col min="1" max="1" width="24.453125" style="1" customWidth="1"/>
    <col min="2" max="3" width="3.81640625" style="1" customWidth="1"/>
    <col min="4" max="4" width="8.1796875" style="1" customWidth="1"/>
    <col min="5" max="5" width="5.453125" style="1" customWidth="1"/>
    <col min="6" max="6" width="5.1796875" style="1" customWidth="1"/>
    <col min="7" max="7" width="5.54296875" style="1" customWidth="1"/>
    <col min="8" max="8" width="3.81640625" style="1" customWidth="1"/>
    <col min="9" max="9" width="24.1796875" style="1" customWidth="1"/>
    <col min="10" max="10" width="1.1796875" style="1" customWidth="1"/>
    <col min="11" max="11" width="5.1796875" style="1" bestFit="1" customWidth="1"/>
    <col min="12" max="12" width="46.81640625" style="1" customWidth="1"/>
    <col min="13" max="14" width="5.453125" style="1" customWidth="1"/>
    <col min="15" max="15" width="2.1796875" style="1" customWidth="1"/>
    <col min="16" max="18" width="5.453125" style="1" customWidth="1"/>
    <col min="19" max="20" width="5.453125" style="67" customWidth="1"/>
    <col min="21" max="21" width="2.81640625" style="67" customWidth="1"/>
    <col min="22" max="22" width="2.54296875" style="67" customWidth="1"/>
    <col min="23" max="16384" width="11.453125" style="1"/>
  </cols>
  <sheetData>
    <row r="1" spans="1:22" ht="33" customHeight="1" x14ac:dyDescent="0.25">
      <c r="A1" s="353" t="s">
        <v>56</v>
      </c>
      <c r="B1" s="354"/>
      <c r="C1" s="354"/>
      <c r="D1" s="354"/>
      <c r="E1" s="354"/>
      <c r="F1" s="354"/>
      <c r="G1" s="354"/>
      <c r="H1" s="354"/>
      <c r="I1" s="354"/>
      <c r="U1" s="67">
        <v>5</v>
      </c>
    </row>
    <row r="2" spans="1:22" ht="33" hidden="1" customHeight="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4" x14ac:dyDescent="0.25">
      <c r="A3" s="248" t="s">
        <v>57</v>
      </c>
      <c r="B3" s="248"/>
      <c r="C3" s="248"/>
      <c r="D3" s="248"/>
      <c r="E3" s="248"/>
      <c r="F3" s="248"/>
      <c r="G3" s="248"/>
      <c r="H3" s="248"/>
      <c r="I3" s="248"/>
      <c r="U3" s="67">
        <f>SUM(V:V)</f>
        <v>5</v>
      </c>
    </row>
    <row r="4" spans="1:22" ht="15" customHeight="1" x14ac:dyDescent="0.3">
      <c r="A4" s="239" t="s">
        <v>58</v>
      </c>
      <c r="B4" s="239"/>
      <c r="C4" s="239"/>
      <c r="D4" s="239"/>
      <c r="E4" s="239"/>
      <c r="F4" s="239"/>
      <c r="G4" s="239"/>
      <c r="H4" s="239"/>
      <c r="I4" s="239"/>
      <c r="L4" s="94" t="s">
        <v>355</v>
      </c>
    </row>
    <row r="5" spans="1:22" ht="13" x14ac:dyDescent="0.25">
      <c r="A5" s="223"/>
      <c r="B5" s="223"/>
      <c r="C5" s="223"/>
      <c r="D5" s="223"/>
      <c r="E5" s="224"/>
      <c r="F5" s="100" t="s">
        <v>1</v>
      </c>
      <c r="G5" s="100" t="s">
        <v>2</v>
      </c>
      <c r="H5" s="264" t="s">
        <v>3</v>
      </c>
      <c r="I5" s="264"/>
      <c r="K5" s="54" t="s">
        <v>388</v>
      </c>
    </row>
    <row r="6" spans="1:22" ht="324.75" customHeight="1" x14ac:dyDescent="0.25">
      <c r="A6" s="233" t="s">
        <v>746</v>
      </c>
      <c r="B6" s="234"/>
      <c r="C6" s="234"/>
      <c r="D6" s="234"/>
      <c r="E6" s="235"/>
      <c r="F6" s="99" t="s">
        <v>15</v>
      </c>
      <c r="G6" s="99"/>
      <c r="H6" s="285"/>
      <c r="I6" s="285"/>
      <c r="K6" s="55" t="str">
        <f>CONCATENATE("(",LEN(H6),")")</f>
        <v>(0)</v>
      </c>
      <c r="L6" s="53"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67">
        <v>105</v>
      </c>
      <c r="V6" s="68">
        <f>IF( AND(F6="",G6=""),0,IF(AND(G6&lt;&gt;"",H6=""),0,1))</f>
        <v>1</v>
      </c>
    </row>
    <row r="7" spans="1:22" ht="225.75" customHeight="1" x14ac:dyDescent="0.25">
      <c r="A7" s="230" t="s">
        <v>747</v>
      </c>
      <c r="B7" s="231"/>
      <c r="C7" s="231"/>
      <c r="D7" s="231"/>
      <c r="E7" s="232"/>
      <c r="F7" s="99" t="s">
        <v>15</v>
      </c>
      <c r="G7" s="99"/>
      <c r="H7" s="285"/>
      <c r="I7" s="285"/>
      <c r="K7" s="55" t="str">
        <f>CONCATENATE("(",LEN(H7),")")</f>
        <v>(0)</v>
      </c>
      <c r="L7" s="53"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67">
        <v>106</v>
      </c>
      <c r="V7" s="68">
        <f>IF( AND(F7="",G7=""),0,IF(AND(G7&lt;&gt;"",H7=""),0,1))</f>
        <v>1</v>
      </c>
    </row>
    <row r="8" spans="1:22" ht="47" customHeight="1" x14ac:dyDescent="0.25">
      <c r="A8" s="345" t="s">
        <v>748</v>
      </c>
      <c r="B8" s="345"/>
      <c r="C8" s="345"/>
      <c r="D8" s="345"/>
      <c r="E8" s="345"/>
      <c r="F8" s="345"/>
      <c r="G8" s="345"/>
      <c r="H8" s="345"/>
      <c r="I8" s="345"/>
      <c r="K8" s="131">
        <v>272</v>
      </c>
      <c r="L8" s="53"/>
      <c r="V8" s="68"/>
    </row>
    <row r="9" spans="1:22" ht="24.65" customHeight="1" x14ac:dyDescent="0.25">
      <c r="A9" s="461" t="s">
        <v>558</v>
      </c>
      <c r="B9" s="461"/>
      <c r="C9" s="461"/>
      <c r="D9" s="461"/>
      <c r="E9" s="461"/>
      <c r="F9" s="461"/>
      <c r="G9" s="461"/>
      <c r="H9" s="162" t="s">
        <v>15</v>
      </c>
      <c r="I9" s="118"/>
      <c r="K9" s="55"/>
      <c r="L9" s="53"/>
      <c r="S9" s="67">
        <v>692</v>
      </c>
      <c r="V9" s="68"/>
    </row>
    <row r="10" spans="1:22" ht="13" x14ac:dyDescent="0.25">
      <c r="A10" s="461" t="s">
        <v>559</v>
      </c>
      <c r="B10" s="461"/>
      <c r="C10" s="461"/>
      <c r="D10" s="461"/>
      <c r="E10" s="461"/>
      <c r="F10" s="461"/>
      <c r="G10" s="461"/>
      <c r="H10" s="162" t="s">
        <v>15</v>
      </c>
      <c r="I10" s="118"/>
      <c r="K10" s="55"/>
      <c r="L10" s="53"/>
      <c r="S10" s="67">
        <v>693</v>
      </c>
      <c r="V10" s="68"/>
    </row>
    <row r="11" spans="1:22" ht="13" x14ac:dyDescent="0.25">
      <c r="A11" s="461" t="s">
        <v>560</v>
      </c>
      <c r="B11" s="461"/>
      <c r="C11" s="461"/>
      <c r="D11" s="461"/>
      <c r="E11" s="461"/>
      <c r="F11" s="461"/>
      <c r="G11" s="461"/>
      <c r="H11" s="162" t="s">
        <v>15</v>
      </c>
      <c r="I11" s="118"/>
      <c r="K11" s="55"/>
      <c r="L11" s="53"/>
      <c r="S11" s="67">
        <v>694</v>
      </c>
      <c r="V11" s="68"/>
    </row>
    <row r="12" spans="1:22" ht="13" x14ac:dyDescent="0.25">
      <c r="A12" s="461" t="s">
        <v>561</v>
      </c>
      <c r="B12" s="461"/>
      <c r="C12" s="461"/>
      <c r="D12" s="461"/>
      <c r="E12" s="461"/>
      <c r="F12" s="461"/>
      <c r="G12" s="461"/>
      <c r="H12" s="162" t="s">
        <v>15</v>
      </c>
      <c r="I12" s="118"/>
      <c r="K12" s="55"/>
      <c r="L12" s="53"/>
      <c r="S12" s="67">
        <v>695</v>
      </c>
      <c r="V12" s="68"/>
    </row>
    <row r="13" spans="1:22" ht="13" x14ac:dyDescent="0.25">
      <c r="A13" s="461" t="s">
        <v>562</v>
      </c>
      <c r="B13" s="461"/>
      <c r="C13" s="461"/>
      <c r="D13" s="461"/>
      <c r="E13" s="461"/>
      <c r="F13" s="461"/>
      <c r="G13" s="461"/>
      <c r="H13" s="162" t="s">
        <v>15</v>
      </c>
      <c r="I13" s="118"/>
      <c r="K13" s="55"/>
      <c r="L13" s="53"/>
      <c r="S13" s="67">
        <v>696</v>
      </c>
      <c r="V13" s="68"/>
    </row>
    <row r="14" spans="1:22" ht="29.5" customHeight="1" x14ac:dyDescent="0.25">
      <c r="A14" s="461" t="s">
        <v>193</v>
      </c>
      <c r="B14" s="461"/>
      <c r="C14" s="461"/>
      <c r="D14" s="461"/>
      <c r="E14" s="461"/>
      <c r="F14" s="461"/>
      <c r="G14" s="461"/>
      <c r="H14" s="199"/>
      <c r="I14" s="201"/>
      <c r="K14" s="55"/>
      <c r="L14" s="53"/>
      <c r="S14" s="67">
        <v>697</v>
      </c>
      <c r="V14" s="68"/>
    </row>
    <row r="15" spans="1:22" ht="43.5" customHeight="1" x14ac:dyDescent="0.35">
      <c r="A15" s="345" t="s">
        <v>749</v>
      </c>
      <c r="B15" s="345"/>
      <c r="C15" s="345"/>
      <c r="D15" s="345"/>
      <c r="E15" s="345"/>
      <c r="F15" s="345"/>
      <c r="G15" s="345"/>
      <c r="H15" s="345"/>
      <c r="I15" s="345"/>
      <c r="K15"/>
    </row>
    <row r="16" spans="1:22" ht="14.5" x14ac:dyDescent="0.35">
      <c r="A16" s="27"/>
      <c r="B16" s="27" t="s">
        <v>135</v>
      </c>
      <c r="C16" s="99" t="s">
        <v>15</v>
      </c>
      <c r="D16" s="4"/>
      <c r="E16" s="4"/>
      <c r="F16" s="27" t="s">
        <v>2</v>
      </c>
      <c r="H16" s="99"/>
      <c r="L16" s="41" t="str">
        <f>IF(( AND($C$16="x",$H$16="x") ),"(*) Marcar solo un valor: Si o No","")</f>
        <v/>
      </c>
      <c r="S16" s="67">
        <v>297</v>
      </c>
    </row>
    <row r="17" spans="1:22" ht="11.25" customHeight="1" x14ac:dyDescent="0.25">
      <c r="A17" s="462"/>
      <c r="B17" s="462"/>
      <c r="C17" s="462"/>
      <c r="D17" s="462"/>
      <c r="E17" s="462"/>
      <c r="F17" s="462"/>
      <c r="G17" s="462"/>
      <c r="H17" s="462"/>
      <c r="I17" s="462"/>
    </row>
    <row r="18" spans="1:22" ht="13" x14ac:dyDescent="0.3">
      <c r="A18" s="239" t="s">
        <v>59</v>
      </c>
      <c r="B18" s="239"/>
      <c r="C18" s="239"/>
      <c r="D18" s="239"/>
      <c r="E18" s="239"/>
      <c r="F18" s="239"/>
      <c r="G18" s="239"/>
      <c r="H18" s="239"/>
      <c r="I18" s="239"/>
    </row>
    <row r="19" spans="1:22" ht="13" x14ac:dyDescent="0.25">
      <c r="F19" s="100" t="s">
        <v>1</v>
      </c>
      <c r="G19" s="100" t="s">
        <v>2</v>
      </c>
      <c r="H19" s="264" t="s">
        <v>3</v>
      </c>
      <c r="I19" s="264"/>
      <c r="K19" s="54" t="s">
        <v>388</v>
      </c>
    </row>
    <row r="20" spans="1:22" ht="193.5" customHeight="1" x14ac:dyDescent="0.25">
      <c r="A20" s="233" t="s">
        <v>750</v>
      </c>
      <c r="B20" s="234"/>
      <c r="C20" s="234"/>
      <c r="D20" s="234"/>
      <c r="E20" s="235"/>
      <c r="F20" s="99" t="s">
        <v>15</v>
      </c>
      <c r="G20" s="99"/>
      <c r="H20" s="285"/>
      <c r="I20" s="285"/>
      <c r="K20" s="55" t="str">
        <f>CONCATENATE("(",LEN(H20),")")</f>
        <v>(0)</v>
      </c>
      <c r="L20" s="53" t="str">
        <f>IF(( AND(F20="x",G20="x") ),"(*) Marcar solo un valor: Si o No",IF(AND(G20="x",LEN(H20)=0),"(*) Completar la celda de explicación",
CONCATENATE("(Si/No) Marcar con 'X' solo uno de los campos. (Explicación) Longitud Máxima de ",Explicacion_LongMaximo," caracteres")))</f>
        <v>(Si/No) Marcar con 'X' solo uno de los campos. (Explicación) Longitud Máxima de 1000 caracteres</v>
      </c>
      <c r="S20" s="67">
        <v>107</v>
      </c>
      <c r="V20" s="68">
        <f>IF( AND(F20="",G20=""),0,IF(AND(G20&lt;&gt;"",H20=""),0,1))</f>
        <v>1</v>
      </c>
    </row>
    <row r="21" spans="1:22" ht="129.75" customHeight="1" x14ac:dyDescent="0.25">
      <c r="A21" s="233" t="s">
        <v>751</v>
      </c>
      <c r="B21" s="234"/>
      <c r="C21" s="234"/>
      <c r="D21" s="234"/>
      <c r="E21" s="235"/>
      <c r="F21" s="99" t="s">
        <v>15</v>
      </c>
      <c r="G21" s="99"/>
      <c r="H21" s="285"/>
      <c r="I21" s="285"/>
      <c r="K21" s="55" t="str">
        <f>CONCATENATE("(",LEN(H21),")")</f>
        <v>(0)</v>
      </c>
      <c r="L21" s="53" t="str">
        <f>IF(( AND(F21="x",G21="x") ),"(*) Marcar solo un valor: Si o No",IF(AND(G21="x",LEN(H21)=0),"(*) Completar la celda de explicación",
CONCATENATE("(Si/No) Marcar con 'X' solo uno de los campos. (Explicación) Longitud Máxima de ",Explicacion_LongMaximo," caracteres")))</f>
        <v>(Si/No) Marcar con 'X' solo uno de los campos. (Explicación) Longitud Máxima de 1000 caracteres</v>
      </c>
      <c r="S21" s="67">
        <v>108</v>
      </c>
      <c r="V21" s="68">
        <f>IF( AND(F21="",G21=""),0,IF(AND(G21&lt;&gt;"",H21=""),0,1))</f>
        <v>1</v>
      </c>
    </row>
    <row r="22" spans="1:22" ht="41" customHeight="1" x14ac:dyDescent="0.35">
      <c r="A22" s="297" t="s">
        <v>565</v>
      </c>
      <c r="B22" s="297"/>
      <c r="C22" s="297"/>
      <c r="D22" s="297"/>
      <c r="E22" s="297"/>
      <c r="F22" s="297"/>
      <c r="G22" s="297"/>
      <c r="H22" s="297"/>
      <c r="K22"/>
      <c r="L22" s="53"/>
      <c r="V22" s="68"/>
    </row>
    <row r="23" spans="1:22" ht="18" customHeight="1" x14ac:dyDescent="0.25">
      <c r="A23" s="118"/>
      <c r="B23" s="118"/>
      <c r="C23" s="118"/>
      <c r="D23" s="118"/>
      <c r="E23" s="118"/>
      <c r="F23" s="160" t="s">
        <v>1</v>
      </c>
      <c r="G23" s="160" t="s">
        <v>2</v>
      </c>
      <c r="H23" s="118"/>
      <c r="K23" s="55"/>
      <c r="L23" s="53"/>
      <c r="V23" s="68"/>
    </row>
    <row r="24" spans="1:22" ht="42" customHeight="1" x14ac:dyDescent="0.25">
      <c r="A24" s="230" t="s">
        <v>563</v>
      </c>
      <c r="B24" s="231"/>
      <c r="C24" s="231"/>
      <c r="D24" s="231"/>
      <c r="E24" s="232"/>
      <c r="F24" s="162" t="s">
        <v>15</v>
      </c>
      <c r="G24" s="162"/>
      <c r="H24" s="118"/>
      <c r="K24" s="55"/>
      <c r="L24" s="41" t="str">
        <f>IF(( AND(F24="x",G24="x") ),"(*) Marcar solo un valor: Si o No","")</f>
        <v/>
      </c>
      <c r="S24" s="67">
        <v>701</v>
      </c>
      <c r="V24" s="68"/>
    </row>
    <row r="25" spans="1:22" ht="42" customHeight="1" x14ac:dyDescent="0.25">
      <c r="A25" s="230" t="s">
        <v>564</v>
      </c>
      <c r="B25" s="231"/>
      <c r="C25" s="231"/>
      <c r="D25" s="231"/>
      <c r="E25" s="232"/>
      <c r="F25" s="162" t="s">
        <v>15</v>
      </c>
      <c r="G25" s="162"/>
      <c r="H25" s="118"/>
      <c r="K25" s="55"/>
      <c r="L25" s="41" t="str">
        <f>IF(( AND(F25="x",G25="x") ),"(*) Marcar solo un valor: Si o No","")</f>
        <v/>
      </c>
      <c r="S25" s="67">
        <v>702</v>
      </c>
      <c r="V25" s="68"/>
    </row>
    <row r="26" spans="1:22" ht="27.65" customHeight="1" x14ac:dyDescent="0.25">
      <c r="A26" s="241" t="s">
        <v>752</v>
      </c>
      <c r="B26" s="241"/>
      <c r="C26" s="241"/>
      <c r="D26" s="241"/>
      <c r="E26" s="241"/>
      <c r="F26" s="241"/>
      <c r="G26" s="241"/>
      <c r="H26" s="241"/>
    </row>
    <row r="27" spans="1:22" ht="14.5" x14ac:dyDescent="0.35">
      <c r="B27" s="27" t="s">
        <v>135</v>
      </c>
      <c r="C27" s="99" t="s">
        <v>15</v>
      </c>
      <c r="D27" s="457"/>
      <c r="E27" s="458"/>
      <c r="F27" s="27" t="s">
        <v>2</v>
      </c>
      <c r="H27" s="99"/>
      <c r="L27" s="41" t="str">
        <f>IF(( AND($C$27="x",$H$27="x") ),"(*) Marcar solo un valor: Si o No","")</f>
        <v/>
      </c>
      <c r="S27" s="67">
        <v>298</v>
      </c>
    </row>
    <row r="28" spans="1:22" ht="11.25" customHeight="1" x14ac:dyDescent="0.25">
      <c r="A28" s="282"/>
      <c r="B28" s="282"/>
      <c r="C28" s="282"/>
      <c r="D28" s="282"/>
      <c r="E28" s="282"/>
      <c r="F28" s="282"/>
      <c r="G28" s="282"/>
      <c r="H28" s="282"/>
      <c r="I28" s="282"/>
    </row>
    <row r="29" spans="1:22" ht="28.5" customHeight="1" x14ac:dyDescent="0.25">
      <c r="A29" s="281" t="s">
        <v>274</v>
      </c>
      <c r="B29" s="281"/>
      <c r="C29" s="281"/>
      <c r="D29" s="281"/>
      <c r="E29" s="281"/>
      <c r="F29" s="281"/>
      <c r="G29" s="281"/>
      <c r="H29" s="281"/>
      <c r="I29" s="281"/>
    </row>
    <row r="30" spans="1:22" x14ac:dyDescent="0.25">
      <c r="A30" s="284" t="s">
        <v>238</v>
      </c>
      <c r="B30" s="284" t="s">
        <v>275</v>
      </c>
      <c r="C30" s="284"/>
      <c r="D30" s="284"/>
      <c r="E30" s="284"/>
      <c r="F30" s="284"/>
      <c r="G30" s="284"/>
      <c r="H30" s="284" t="s">
        <v>276</v>
      </c>
      <c r="I30" s="284"/>
    </row>
    <row r="31" spans="1:22" ht="20.5" x14ac:dyDescent="0.25">
      <c r="A31" s="284"/>
      <c r="B31" s="284" t="s">
        <v>277</v>
      </c>
      <c r="C31" s="284"/>
      <c r="D31" s="284"/>
      <c r="E31" s="284" t="s">
        <v>278</v>
      </c>
      <c r="F31" s="284"/>
      <c r="G31" s="284"/>
      <c r="H31" s="284"/>
      <c r="I31" s="284"/>
      <c r="K31" s="58" t="s">
        <v>394</v>
      </c>
      <c r="L31" s="62" t="s">
        <v>395</v>
      </c>
      <c r="S31" s="67">
        <v>299</v>
      </c>
    </row>
    <row r="32" spans="1:22" ht="15.75" customHeight="1" x14ac:dyDescent="0.25">
      <c r="A32" s="75" t="s">
        <v>840</v>
      </c>
      <c r="B32" s="463">
        <v>42005</v>
      </c>
      <c r="C32" s="454"/>
      <c r="D32" s="454"/>
      <c r="E32" s="417"/>
      <c r="F32" s="418"/>
      <c r="G32" s="418"/>
      <c r="H32" s="418" t="s">
        <v>841</v>
      </c>
      <c r="I32" s="418"/>
    </row>
    <row r="33" spans="1:22" ht="20" x14ac:dyDescent="0.25">
      <c r="A33" s="459" t="s">
        <v>371</v>
      </c>
      <c r="B33" s="459"/>
      <c r="C33" s="459"/>
      <c r="D33" s="459"/>
      <c r="E33" s="459"/>
      <c r="F33" s="459"/>
      <c r="G33" s="459"/>
      <c r="H33" s="459"/>
      <c r="I33" s="459"/>
      <c r="K33" s="63" t="s">
        <v>396</v>
      </c>
      <c r="L33" s="61" t="s">
        <v>397</v>
      </c>
      <c r="S33" s="67">
        <v>0</v>
      </c>
    </row>
    <row r="34" spans="1:22" ht="12.75" customHeight="1" x14ac:dyDescent="0.25">
      <c r="A34" s="460" t="s">
        <v>753</v>
      </c>
      <c r="B34" s="460"/>
      <c r="C34" s="460"/>
      <c r="D34" s="460"/>
      <c r="E34" s="460"/>
      <c r="F34" s="460"/>
      <c r="G34" s="460"/>
      <c r="H34" s="460"/>
      <c r="I34" s="460"/>
    </row>
    <row r="35" spans="1:22" ht="7.5" customHeight="1" x14ac:dyDescent="0.35">
      <c r="A35" s="13"/>
      <c r="B35" s="4"/>
      <c r="C35" s="4"/>
      <c r="D35" s="4"/>
      <c r="E35" s="4"/>
    </row>
    <row r="36" spans="1:22" ht="13" x14ac:dyDescent="0.3">
      <c r="A36" s="239" t="s">
        <v>60</v>
      </c>
      <c r="B36" s="239"/>
      <c r="C36" s="239"/>
      <c r="D36" s="239"/>
      <c r="E36" s="239"/>
      <c r="F36" s="239"/>
      <c r="G36" s="239"/>
      <c r="H36" s="239"/>
      <c r="I36" s="239"/>
    </row>
    <row r="37" spans="1:22" ht="13" x14ac:dyDescent="0.25">
      <c r="A37" s="223"/>
      <c r="B37" s="223"/>
      <c r="C37" s="223"/>
      <c r="D37" s="223"/>
      <c r="E37" s="224"/>
      <c r="F37" s="100" t="s">
        <v>1</v>
      </c>
      <c r="G37" s="100" t="s">
        <v>2</v>
      </c>
      <c r="H37" s="264" t="s">
        <v>3</v>
      </c>
      <c r="I37" s="264"/>
      <c r="K37" s="54" t="s">
        <v>388</v>
      </c>
    </row>
    <row r="38" spans="1:22" ht="45.75" customHeight="1" x14ac:dyDescent="0.25">
      <c r="A38" s="337" t="s">
        <v>754</v>
      </c>
      <c r="B38" s="337"/>
      <c r="C38" s="337"/>
      <c r="D38" s="337"/>
      <c r="E38" s="337"/>
      <c r="F38" s="99" t="s">
        <v>15</v>
      </c>
      <c r="G38" s="99"/>
      <c r="H38" s="285"/>
      <c r="I38" s="285"/>
      <c r="K38" s="55" t="str">
        <f>CONCATENATE("(",LEN(H38),")")</f>
        <v>(0)</v>
      </c>
      <c r="L38" s="53" t="str">
        <f>IF(( AND(F38="x",G38="x") ),"(*) Marcar solo un valor: Si o No",IF(AND(G38="x",LEN(H38)=0),"(*) Completar la celda de explicación",
CONCATENATE("(Si/No) Marcar con 'X' solo uno de los campos. (Explicación) Longitud Máxima de ",Explicacion_LongMaximo," caracteres")))</f>
        <v>(Si/No) Marcar con 'X' solo uno de los campos. (Explicación) Longitud Máxima de 1000 caracteres</v>
      </c>
      <c r="S38" s="67">
        <v>109</v>
      </c>
      <c r="V38" s="68">
        <f>IF( AND(F38="",G38=""),0,IF(AND(G38&lt;&gt;"",H38=""),0,1))</f>
        <v>1</v>
      </c>
    </row>
    <row r="39" spans="1:22" ht="44.5" customHeight="1" x14ac:dyDescent="0.25">
      <c r="A39" s="345" t="s">
        <v>615</v>
      </c>
      <c r="B39" s="345"/>
      <c r="C39" s="345"/>
      <c r="D39" s="345"/>
      <c r="E39" s="345"/>
      <c r="F39" s="345"/>
      <c r="G39" s="345"/>
      <c r="H39" s="345"/>
      <c r="I39" s="345"/>
    </row>
    <row r="40" spans="1:22" ht="14.5" x14ac:dyDescent="0.35">
      <c r="A40" s="64"/>
      <c r="B40" s="161" t="s">
        <v>135</v>
      </c>
      <c r="C40" s="162" t="s">
        <v>15</v>
      </c>
      <c r="D40" s="465"/>
      <c r="E40" s="466"/>
      <c r="F40" s="161" t="s">
        <v>2</v>
      </c>
      <c r="G40" s="64"/>
      <c r="H40" s="162"/>
      <c r="I40" s="64"/>
      <c r="J40" s="64"/>
      <c r="K40" s="64"/>
      <c r="L40" s="41" t="str">
        <f>IF(( AND(C40="x",H40="x") ),"(*) Marcar solo un valor: Si o No",IF(AND(F38="x",C40="",H40=""),"Marque un valor",""))</f>
        <v/>
      </c>
      <c r="S40" s="67">
        <v>706</v>
      </c>
    </row>
    <row r="41" spans="1:22" ht="56" customHeight="1" x14ac:dyDescent="0.25">
      <c r="A41" s="297" t="s">
        <v>572</v>
      </c>
      <c r="B41" s="297"/>
      <c r="C41" s="297"/>
      <c r="D41" s="297"/>
      <c r="E41" s="297"/>
      <c r="F41" s="297"/>
      <c r="G41" s="297"/>
      <c r="H41" s="297"/>
      <c r="I41" s="297"/>
      <c r="J41" s="64"/>
    </row>
    <row r="42" spans="1:22" ht="14.5" x14ac:dyDescent="0.35">
      <c r="A42" s="64"/>
      <c r="B42" s="161" t="s">
        <v>135</v>
      </c>
      <c r="C42" s="162" t="s">
        <v>15</v>
      </c>
      <c r="D42" s="465"/>
      <c r="E42" s="466"/>
      <c r="F42" s="161" t="s">
        <v>2</v>
      </c>
      <c r="G42" s="64"/>
      <c r="H42" s="162"/>
      <c r="I42" s="64"/>
      <c r="J42" s="64"/>
      <c r="K42" s="64"/>
      <c r="L42" s="41" t="str">
        <f>IF(( AND(C42="x",H42="x") ),"(*) Marcar solo un valor: Si o No","")</f>
        <v/>
      </c>
      <c r="S42" s="67">
        <v>707</v>
      </c>
    </row>
    <row r="43" spans="1:22" ht="32" customHeight="1" x14ac:dyDescent="0.25">
      <c r="A43" s="297" t="s">
        <v>566</v>
      </c>
      <c r="B43" s="297"/>
      <c r="C43" s="297"/>
      <c r="D43" s="297"/>
      <c r="E43" s="297"/>
      <c r="F43" s="297"/>
      <c r="G43" s="297"/>
      <c r="H43" s="297"/>
      <c r="I43" s="297"/>
      <c r="J43" s="64"/>
    </row>
    <row r="44" spans="1:22" ht="14" customHeight="1" x14ac:dyDescent="0.25">
      <c r="A44" s="464" t="s">
        <v>567</v>
      </c>
      <c r="B44" s="464"/>
      <c r="C44" s="464"/>
      <c r="D44" s="464"/>
      <c r="E44" s="464"/>
      <c r="F44" s="464"/>
      <c r="G44" s="162" t="s">
        <v>15</v>
      </c>
      <c r="H44" s="84"/>
      <c r="I44" s="84"/>
      <c r="J44" s="64"/>
      <c r="K44" s="64"/>
      <c r="L44" s="41" t="str">
        <f>IF(AND(C42="x",G44="",G45="",G46="",G47="",G48=""),"Marque un valor","")</f>
        <v/>
      </c>
      <c r="S44" s="67">
        <v>708</v>
      </c>
    </row>
    <row r="45" spans="1:22" ht="14" customHeight="1" x14ac:dyDescent="0.25">
      <c r="A45" s="464" t="s">
        <v>568</v>
      </c>
      <c r="B45" s="464"/>
      <c r="C45" s="464"/>
      <c r="D45" s="464"/>
      <c r="E45" s="464"/>
      <c r="F45" s="464"/>
      <c r="G45" s="162" t="s">
        <v>15</v>
      </c>
      <c r="H45" s="84"/>
      <c r="I45" s="84"/>
      <c r="J45" s="64"/>
      <c r="K45" s="64"/>
      <c r="S45" s="67">
        <v>709</v>
      </c>
    </row>
    <row r="46" spans="1:22" ht="13" x14ac:dyDescent="0.25">
      <c r="A46" s="464" t="s">
        <v>569</v>
      </c>
      <c r="B46" s="464"/>
      <c r="C46" s="464"/>
      <c r="D46" s="464"/>
      <c r="E46" s="464"/>
      <c r="F46" s="464"/>
      <c r="G46" s="162" t="s">
        <v>15</v>
      </c>
      <c r="H46" s="84"/>
      <c r="I46" s="84"/>
      <c r="J46" s="64"/>
      <c r="K46" s="64"/>
      <c r="S46" s="67">
        <v>710</v>
      </c>
    </row>
    <row r="47" spans="1:22" ht="13" x14ac:dyDescent="0.25">
      <c r="A47" s="464" t="s">
        <v>570</v>
      </c>
      <c r="B47" s="464"/>
      <c r="C47" s="464"/>
      <c r="D47" s="464"/>
      <c r="E47" s="464"/>
      <c r="F47" s="464"/>
      <c r="G47" s="162" t="s">
        <v>15</v>
      </c>
      <c r="H47" s="84"/>
      <c r="I47" s="84"/>
      <c r="J47" s="64"/>
      <c r="K47" s="64"/>
      <c r="S47" s="67">
        <v>711</v>
      </c>
    </row>
    <row r="48" spans="1:22" ht="13" x14ac:dyDescent="0.25">
      <c r="A48" s="464" t="s">
        <v>571</v>
      </c>
      <c r="B48" s="464"/>
      <c r="C48" s="464"/>
      <c r="D48" s="464"/>
      <c r="E48" s="464"/>
      <c r="F48" s="464"/>
      <c r="G48" s="162" t="s">
        <v>15</v>
      </c>
      <c r="H48" s="84"/>
      <c r="I48" s="84"/>
      <c r="J48" s="64"/>
      <c r="K48" s="64"/>
      <c r="S48" s="67">
        <v>712</v>
      </c>
    </row>
    <row r="49" spans="1:19" ht="41.5" customHeight="1" x14ac:dyDescent="0.25">
      <c r="A49" s="343" t="s">
        <v>785</v>
      </c>
      <c r="B49" s="343"/>
      <c r="C49" s="343"/>
      <c r="D49" s="343"/>
      <c r="E49" s="343"/>
      <c r="F49" s="343"/>
      <c r="G49" s="343"/>
      <c r="H49" s="343"/>
      <c r="I49" s="343"/>
      <c r="J49" s="64"/>
    </row>
    <row r="50" spans="1:19" ht="133.5" customHeight="1" x14ac:dyDescent="0.25">
      <c r="A50" s="290" t="s">
        <v>910</v>
      </c>
      <c r="B50" s="467"/>
      <c r="C50" s="467"/>
      <c r="D50" s="467"/>
      <c r="E50" s="467"/>
      <c r="F50" s="467"/>
      <c r="G50" s="467"/>
      <c r="H50" s="467"/>
      <c r="I50" s="467"/>
      <c r="J50" s="64"/>
      <c r="K50" s="64"/>
      <c r="S50" s="67">
        <v>713</v>
      </c>
    </row>
  </sheetData>
  <sheetProtection algorithmName="SHA-512" hashValue="dEiz8CEYvEQgs3XRerKPbqxBXqX9So7EMi0nNgdwowCUE/at6Bc3AHJudGEmchnvxaapyHlekk9EobhpUzPhmA==" saltValue="2oQtRa7yLF42Y/zr4Hfn2g==" spinCount="100000" sheet="1" objects="1" scenarios="1" formatCells="0" formatRows="0" insertRows="0"/>
  <mergeCells count="59">
    <mergeCell ref="A46:F46"/>
    <mergeCell ref="A47:F47"/>
    <mergeCell ref="A48:F48"/>
    <mergeCell ref="A49:I49"/>
    <mergeCell ref="A50:I50"/>
    <mergeCell ref="A44:F44"/>
    <mergeCell ref="A45:F45"/>
    <mergeCell ref="A43:I43"/>
    <mergeCell ref="D40:E40"/>
    <mergeCell ref="D42:E42"/>
    <mergeCell ref="A39:I39"/>
    <mergeCell ref="A41:I41"/>
    <mergeCell ref="A14:G14"/>
    <mergeCell ref="A12:G12"/>
    <mergeCell ref="A24:E24"/>
    <mergeCell ref="A25:E25"/>
    <mergeCell ref="A22:H22"/>
    <mergeCell ref="A20:E20"/>
    <mergeCell ref="A21:E21"/>
    <mergeCell ref="H19:I19"/>
    <mergeCell ref="H20:I20"/>
    <mergeCell ref="A18:I18"/>
    <mergeCell ref="A17:I17"/>
    <mergeCell ref="B32:D32"/>
    <mergeCell ref="E32:G32"/>
    <mergeCell ref="H32:I32"/>
    <mergeCell ref="A1:I1"/>
    <mergeCell ref="H5:I5"/>
    <mergeCell ref="H6:I6"/>
    <mergeCell ref="H7:I7"/>
    <mergeCell ref="A15:I15"/>
    <mergeCell ref="A6:E6"/>
    <mergeCell ref="A7:E7"/>
    <mergeCell ref="A3:I3"/>
    <mergeCell ref="A4:I4"/>
    <mergeCell ref="A5:E5"/>
    <mergeCell ref="A8:I8"/>
    <mergeCell ref="A9:G9"/>
    <mergeCell ref="A10:G10"/>
    <mergeCell ref="A11:G11"/>
    <mergeCell ref="A13:G13"/>
    <mergeCell ref="H14:I14"/>
    <mergeCell ref="A38:E38"/>
    <mergeCell ref="H37:I37"/>
    <mergeCell ref="H38:I38"/>
    <mergeCell ref="A30:A31"/>
    <mergeCell ref="A33:I33"/>
    <mergeCell ref="A34:I34"/>
    <mergeCell ref="A36:I36"/>
    <mergeCell ref="A37:E37"/>
    <mergeCell ref="A26:H26"/>
    <mergeCell ref="H21:I21"/>
    <mergeCell ref="B30:G30"/>
    <mergeCell ref="B31:D31"/>
    <mergeCell ref="E31:G31"/>
    <mergeCell ref="D27:E27"/>
    <mergeCell ref="A28:I28"/>
    <mergeCell ref="A29:I29"/>
    <mergeCell ref="H30:I31"/>
  </mergeCells>
  <dataValidations count="5">
    <dataValidation type="custom" allowBlank="1" showDropDown="1" showInputMessage="1" showErrorMessage="1" error="Valor NO Valido." prompt="Ingrese &quot;X&quot;" sqref="C27 H27 C40 H40 C42 H42" xr:uid="{00000000-0002-0000-1A00-000000000000}">
      <formula1>COUNTIF(Respuesta_SINO,TRIM(CELL("contents")))=1</formula1>
    </dataValidation>
    <dataValidation type="textLength" allowBlank="1" showErrorMessage="1" error="Cantidad de caracteres NO valido." sqref="H38:I38 H6:I7 H20:I21" xr:uid="{00000000-0002-0000-1A00-000001000000}">
      <formula1>Explicacion_LongMinimo</formula1>
      <formula2>Explicacion_LongMaximo</formula2>
    </dataValidation>
    <dataValidation type="date" operator="lessThanOrEqual" allowBlank="1" showInputMessage="1" showErrorMessage="1" error="Fecha No Valida" prompt="(dd/mm/yyyy)" sqref="B32:D32" xr:uid="{00000000-0002-0000-1A00-000002000000}">
      <formula1>E32</formula1>
    </dataValidation>
    <dataValidation type="date" operator="greaterThanOrEqual" allowBlank="1" showInputMessage="1" showErrorMessage="1" error="Fecha No Valido" prompt="(dd/mm/yyyy)" sqref="E32:G32" xr:uid="{00000000-0002-0000-1A00-000003000000}">
      <formula1>B32</formula1>
    </dataValidation>
    <dataValidation type="custom" allowBlank="1" showDropDown="1" showInputMessage="1" showErrorMessage="1" error="Valor NO Válido." prompt="Ingrese &quot;X&quot;" sqref="F38:G38 H16 C16 G44:G48 F6:G7 F24:G25 F20:G21 H9:H13" xr:uid="{00000000-0002-0000-1A00-000004000000}">
      <formula1>COUNTIF(Respuesta_SINO,TRIM(CELL("contents")))=1</formula1>
    </dataValidation>
  </dataValidations>
  <hyperlinks>
    <hyperlink ref="L4" location="Principal!A1" display="Volver al Indice" xr:uid="{00000000-0004-0000-1A00-000000000000}"/>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V21"/>
  <sheetViews>
    <sheetView topLeftCell="A28" zoomScale="85" zoomScaleNormal="85" workbookViewId="0">
      <selection activeCell="L29" sqref="L29:L50"/>
    </sheetView>
  </sheetViews>
  <sheetFormatPr baseColWidth="10" defaultColWidth="11.453125" defaultRowHeight="12.5" x14ac:dyDescent="0.25"/>
  <cols>
    <col min="1" max="1" width="4.1796875" style="1" customWidth="1"/>
    <col min="2" max="2" width="17.54296875" style="1" customWidth="1"/>
    <col min="3" max="3" width="7.81640625" style="1" customWidth="1"/>
    <col min="4" max="4" width="4.1796875" style="1" customWidth="1"/>
    <col min="5" max="5" width="11.453125" style="1"/>
    <col min="6" max="6" width="5.81640625" style="1" customWidth="1"/>
    <col min="7" max="7" width="5.453125" style="1" customWidth="1"/>
    <col min="8" max="8" width="4" style="1" customWidth="1"/>
    <col min="9" max="9" width="24" style="1" customWidth="1"/>
    <col min="10" max="10" width="1.1796875" style="1" customWidth="1"/>
    <col min="11" max="11" width="5.1796875" style="1" bestFit="1" customWidth="1"/>
    <col min="12" max="12" width="43.81640625" style="1" customWidth="1"/>
    <col min="13" max="16" width="5" style="1" customWidth="1"/>
    <col min="17" max="18" width="4.453125" style="1" customWidth="1"/>
    <col min="19" max="19" width="4.453125" style="67" customWidth="1"/>
    <col min="20" max="20" width="6.1796875" style="67" customWidth="1"/>
    <col min="21" max="21" width="3" style="67" customWidth="1"/>
    <col min="22" max="22" width="3.1796875" style="67" customWidth="1"/>
    <col min="23" max="24" width="6.1796875" style="1" customWidth="1"/>
    <col min="25" max="16384" width="11.453125" style="1"/>
  </cols>
  <sheetData>
    <row r="1" spans="1:22" ht="14" x14ac:dyDescent="0.25">
      <c r="A1" s="248" t="s">
        <v>279</v>
      </c>
      <c r="B1" s="248"/>
      <c r="C1" s="248"/>
      <c r="D1" s="248"/>
      <c r="E1" s="248"/>
      <c r="F1" s="248"/>
      <c r="G1" s="248"/>
      <c r="H1" s="248"/>
      <c r="I1" s="248"/>
      <c r="L1" s="95" t="str">
        <f>'25'!A1</f>
        <v>PILAR IV: Riesgo y Cumplimiento</v>
      </c>
      <c r="U1" s="67">
        <v>4</v>
      </c>
    </row>
    <row r="2" spans="1:22" hidden="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3">
      <c r="A3" s="239" t="s">
        <v>62</v>
      </c>
      <c r="B3" s="239"/>
      <c r="C3" s="239"/>
      <c r="D3" s="239"/>
      <c r="E3" s="239"/>
      <c r="F3" s="239"/>
      <c r="G3" s="239"/>
      <c r="H3" s="239"/>
      <c r="I3" s="239"/>
      <c r="L3" s="94" t="s">
        <v>355</v>
      </c>
      <c r="U3" s="67">
        <f>SUM(V:V)</f>
        <v>4</v>
      </c>
    </row>
    <row r="4" spans="1:22" ht="18" customHeight="1" x14ac:dyDescent="0.25">
      <c r="A4" s="223"/>
      <c r="B4" s="223"/>
      <c r="C4" s="223"/>
      <c r="D4" s="223"/>
      <c r="E4" s="224"/>
      <c r="F4" s="100" t="s">
        <v>1</v>
      </c>
      <c r="G4" s="100" t="s">
        <v>2</v>
      </c>
      <c r="H4" s="272" t="s">
        <v>3</v>
      </c>
      <c r="I4" s="273"/>
      <c r="K4" s="54" t="s">
        <v>388</v>
      </c>
    </row>
    <row r="5" spans="1:22" ht="80.25" customHeight="1" x14ac:dyDescent="0.25">
      <c r="A5" s="277" t="s">
        <v>786</v>
      </c>
      <c r="B5" s="277"/>
      <c r="C5" s="277"/>
      <c r="D5" s="277"/>
      <c r="E5" s="277"/>
      <c r="F5" s="99" t="s">
        <v>15</v>
      </c>
      <c r="G5" s="99"/>
      <c r="H5" s="199"/>
      <c r="I5" s="201"/>
      <c r="K5" s="55" t="str">
        <f>CONCATENATE("(",LEN(H5),")")</f>
        <v>(0)</v>
      </c>
      <c r="L5" s="53"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110</v>
      </c>
      <c r="V5" s="68">
        <f>IF( AND(F5="",G5=""),0,IF(AND(G5&lt;&gt;"",H5=""),0,1))</f>
        <v>1</v>
      </c>
    </row>
    <row r="6" spans="1:22" ht="79.5" customHeight="1" x14ac:dyDescent="0.25">
      <c r="A6" s="277" t="s">
        <v>787</v>
      </c>
      <c r="B6" s="277"/>
      <c r="C6" s="277"/>
      <c r="D6" s="277"/>
      <c r="E6" s="277"/>
      <c r="F6" s="99" t="s">
        <v>15</v>
      </c>
      <c r="G6" s="99"/>
      <c r="H6" s="199"/>
      <c r="I6" s="201"/>
      <c r="K6" s="55" t="str">
        <f>CONCATENATE("(",LEN(H6),")")</f>
        <v>(0)</v>
      </c>
      <c r="L6" s="53"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67">
        <v>111</v>
      </c>
      <c r="V6" s="68">
        <f>IF( AND(F6="",G6=""),0,IF(AND(G6&lt;&gt;"",H6=""),0,1))</f>
        <v>1</v>
      </c>
    </row>
    <row r="7" spans="1:22" ht="57.75" customHeight="1" x14ac:dyDescent="0.25">
      <c r="A7" s="277" t="s">
        <v>788</v>
      </c>
      <c r="B7" s="277"/>
      <c r="C7" s="277"/>
      <c r="D7" s="277"/>
      <c r="E7" s="277"/>
      <c r="F7" s="99" t="s">
        <v>15</v>
      </c>
      <c r="G7" s="99"/>
      <c r="H7" s="199"/>
      <c r="I7" s="201"/>
      <c r="K7" s="55" t="str">
        <f>CONCATENATE("(",LEN(H7),")")</f>
        <v>(0)</v>
      </c>
      <c r="L7" s="53"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67">
        <v>112</v>
      </c>
      <c r="V7" s="68">
        <f>IF( AND(F7="",G7=""),0,IF(AND(G7&lt;&gt;"",H7=""),0,1))</f>
        <v>1</v>
      </c>
    </row>
    <row r="8" spans="1:22" ht="36" customHeight="1" x14ac:dyDescent="0.25">
      <c r="A8" s="436" t="s">
        <v>280</v>
      </c>
      <c r="B8" s="436"/>
      <c r="C8" s="436"/>
      <c r="D8" s="436"/>
      <c r="E8" s="436"/>
      <c r="F8" s="436"/>
      <c r="G8" s="436"/>
      <c r="H8" s="436"/>
      <c r="I8" s="436"/>
    </row>
    <row r="9" spans="1:22" ht="13" x14ac:dyDescent="0.25">
      <c r="B9" s="27"/>
      <c r="C9" s="27" t="s">
        <v>135</v>
      </c>
      <c r="D9" s="99" t="s">
        <v>15</v>
      </c>
      <c r="F9" s="31" t="s">
        <v>2</v>
      </c>
      <c r="H9" s="99"/>
      <c r="L9" s="41" t="str">
        <f>IF(( AND($D$9="x",$H$9="x") ),"(*) Marcar solo un valor: Si o No","")</f>
        <v/>
      </c>
      <c r="S9" s="67">
        <v>300</v>
      </c>
    </row>
    <row r="10" spans="1:22" ht="34.5" customHeight="1" x14ac:dyDescent="0.35">
      <c r="B10" s="335" t="s">
        <v>755</v>
      </c>
      <c r="C10" s="335"/>
      <c r="D10" s="335"/>
      <c r="E10" s="335"/>
      <c r="F10" s="335"/>
      <c r="G10" s="335"/>
      <c r="H10" s="335"/>
      <c r="I10" s="335"/>
      <c r="K10"/>
    </row>
    <row r="11" spans="1:22" ht="67.5" customHeight="1" x14ac:dyDescent="0.25">
      <c r="B11" s="40" t="s">
        <v>281</v>
      </c>
      <c r="C11" s="371" t="s">
        <v>911</v>
      </c>
      <c r="D11" s="325"/>
      <c r="E11" s="325"/>
      <c r="F11" s="325"/>
      <c r="G11" s="325"/>
      <c r="H11" s="325"/>
      <c r="I11" s="326"/>
      <c r="L11" s="41" t="str">
        <f>IF(AND(D9="x",LEN(C11)=0),"(*) Completar la celda de detalle de auditoría","")</f>
        <v/>
      </c>
      <c r="S11" s="67">
        <v>348</v>
      </c>
    </row>
    <row r="12" spans="1:22" ht="12" customHeight="1" x14ac:dyDescent="0.25">
      <c r="A12" s="282"/>
      <c r="B12" s="282"/>
      <c r="C12" s="282"/>
      <c r="D12" s="282"/>
      <c r="E12" s="282"/>
      <c r="F12" s="282"/>
      <c r="G12" s="282"/>
      <c r="H12" s="282"/>
      <c r="I12" s="282"/>
    </row>
    <row r="13" spans="1:22" ht="27" customHeight="1" x14ac:dyDescent="0.35">
      <c r="A13" s="335" t="s">
        <v>756</v>
      </c>
      <c r="B13" s="335"/>
      <c r="C13" s="335"/>
      <c r="D13" s="335"/>
      <c r="E13" s="335"/>
      <c r="F13" s="335"/>
      <c r="G13" s="335"/>
      <c r="H13" s="335"/>
      <c r="I13" s="335"/>
      <c r="K13"/>
    </row>
    <row r="14" spans="1:22" ht="12" customHeight="1" x14ac:dyDescent="0.25">
      <c r="A14" s="282"/>
      <c r="B14" s="282"/>
      <c r="C14" s="282"/>
      <c r="D14" s="282"/>
      <c r="E14" s="282"/>
      <c r="F14" s="282"/>
      <c r="G14" s="282"/>
      <c r="H14" s="282"/>
      <c r="I14" s="282"/>
    </row>
    <row r="15" spans="1:22" ht="13" x14ac:dyDescent="0.25">
      <c r="A15" s="27"/>
      <c r="B15" s="27"/>
      <c r="C15" s="27" t="s">
        <v>135</v>
      </c>
      <c r="D15" s="99" t="s">
        <v>15</v>
      </c>
      <c r="F15" s="31" t="s">
        <v>2</v>
      </c>
      <c r="H15" s="99"/>
      <c r="L15" s="41" t="str">
        <f>IF(( AND($D$15="x",$H$15="x") ),"(*) Marcar solo un valor: Si o No","")</f>
        <v/>
      </c>
      <c r="S15" s="67">
        <v>301</v>
      </c>
    </row>
    <row r="16" spans="1:22" ht="36" customHeight="1" x14ac:dyDescent="0.35">
      <c r="A16" s="335" t="s">
        <v>757</v>
      </c>
      <c r="B16" s="335"/>
      <c r="C16" s="335"/>
      <c r="D16" s="335"/>
      <c r="E16" s="335"/>
      <c r="F16" s="335"/>
      <c r="G16" s="335"/>
      <c r="H16" s="335"/>
      <c r="I16" s="335"/>
      <c r="K16"/>
    </row>
    <row r="17" spans="1:22" ht="24" customHeight="1" x14ac:dyDescent="0.25">
      <c r="A17" s="371" t="s">
        <v>892</v>
      </c>
      <c r="B17" s="443"/>
      <c r="C17" s="443"/>
      <c r="D17" s="443"/>
      <c r="E17" s="443"/>
      <c r="F17" s="443"/>
      <c r="G17" s="443"/>
      <c r="H17" s="443"/>
      <c r="I17" s="372"/>
      <c r="L17" s="41" t="str">
        <f>IF(AND(D15="x",LEN(A17)=0),"(*) Completar la celda de explicación","")</f>
        <v/>
      </c>
      <c r="S17" s="67">
        <v>302</v>
      </c>
    </row>
    <row r="18" spans="1:22" ht="10.5" customHeight="1" x14ac:dyDescent="0.25">
      <c r="A18" s="419"/>
      <c r="B18" s="419"/>
      <c r="C18" s="419"/>
      <c r="D18" s="419"/>
      <c r="E18" s="419"/>
      <c r="F18" s="419"/>
      <c r="G18" s="419"/>
      <c r="H18" s="419"/>
      <c r="I18" s="419"/>
    </row>
    <row r="19" spans="1:22" ht="13" x14ac:dyDescent="0.3">
      <c r="A19" s="239" t="s">
        <v>63</v>
      </c>
      <c r="B19" s="239"/>
      <c r="C19" s="239"/>
      <c r="D19" s="239"/>
      <c r="E19" s="239"/>
      <c r="F19" s="239"/>
      <c r="G19" s="239"/>
      <c r="H19" s="239"/>
      <c r="I19" s="239"/>
    </row>
    <row r="20" spans="1:22" ht="13" x14ac:dyDescent="0.25">
      <c r="A20" s="223"/>
      <c r="B20" s="223"/>
      <c r="C20" s="223"/>
      <c r="D20" s="223"/>
      <c r="E20" s="224"/>
      <c r="F20" s="100" t="s">
        <v>1</v>
      </c>
      <c r="G20" s="100" t="s">
        <v>2</v>
      </c>
      <c r="H20" s="264" t="s">
        <v>3</v>
      </c>
      <c r="I20" s="264"/>
      <c r="K20" s="54" t="s">
        <v>388</v>
      </c>
    </row>
    <row r="21" spans="1:22" ht="47.25" customHeight="1" x14ac:dyDescent="0.25">
      <c r="A21" s="337" t="s">
        <v>282</v>
      </c>
      <c r="B21" s="337"/>
      <c r="C21" s="337"/>
      <c r="D21" s="337"/>
      <c r="E21" s="337"/>
      <c r="F21" s="99"/>
      <c r="G21" s="99" t="s">
        <v>15</v>
      </c>
      <c r="H21" s="199" t="s">
        <v>842</v>
      </c>
      <c r="I21" s="201"/>
      <c r="K21" s="55" t="str">
        <f>CONCATENATE("(",LEN(H21),")")</f>
        <v>(92)</v>
      </c>
      <c r="L21" s="53" t="str">
        <f>IF(( AND(F21="x",G21="x") ),"(*) Marcar solo un valor: Si o No",IF(AND(G21="x",LEN(H21)=0),"(*) Completar la celda de explicación",
CONCATENATE("(Si/No) Marcar con 'X' solo uno de los campos. (Explicación) Longitud Máxima de ",Explicacion_LongMaximo," caracteres")))</f>
        <v>(Si/No) Marcar con 'X' solo uno de los campos. (Explicación) Longitud Máxima de 1000 caracteres</v>
      </c>
      <c r="S21" s="67">
        <v>113</v>
      </c>
      <c r="V21" s="68">
        <f>IF( AND(F21="",G21=""),0,IF(AND(G21&lt;&gt;"",H21=""),0,1))</f>
        <v>1</v>
      </c>
    </row>
  </sheetData>
  <sheetProtection algorithmName="SHA-512" hashValue="d1neuk7X9bM4vgPBY6vx2zzGQL8BwVjvidf89OZZ+h/CHD9h8NTgVgrNXhjL5Pd4mkjtPZdxggmWuvkF5QlwJg==" saltValue="w/Xvg2s+13wq/0BnI1GZ1g==" spinCount="100000" sheet="1" objects="1" scenarios="1" formatRows="0"/>
  <mergeCells count="24">
    <mergeCell ref="A1:I1"/>
    <mergeCell ref="A3:I3"/>
    <mergeCell ref="A4:E4"/>
    <mergeCell ref="A13:I13"/>
    <mergeCell ref="A14:I14"/>
    <mergeCell ref="A12:I12"/>
    <mergeCell ref="H4:I4"/>
    <mergeCell ref="H5:I5"/>
    <mergeCell ref="H6:I6"/>
    <mergeCell ref="H7:I7"/>
    <mergeCell ref="A8:I8"/>
    <mergeCell ref="C11:I11"/>
    <mergeCell ref="B10:I10"/>
    <mergeCell ref="A21:E21"/>
    <mergeCell ref="H20:I20"/>
    <mergeCell ref="H21:I21"/>
    <mergeCell ref="A18:I18"/>
    <mergeCell ref="A20:E20"/>
    <mergeCell ref="A19:I19"/>
    <mergeCell ref="A16:I16"/>
    <mergeCell ref="A5:E5"/>
    <mergeCell ref="A6:E6"/>
    <mergeCell ref="A7:E7"/>
    <mergeCell ref="A17:I17"/>
  </mergeCells>
  <dataValidations count="2">
    <dataValidation type="textLength" allowBlank="1" showErrorMessage="1" error="Cantidad de caracteres NO valido." sqref="H5:I7 H21:I21" xr:uid="{00000000-0002-0000-1B00-000000000000}">
      <formula1>Explicacion_LongMinimo</formula1>
      <formula2>Explicacion_LongMaximo</formula2>
    </dataValidation>
    <dataValidation type="custom" allowBlank="1" showDropDown="1" showInputMessage="1" showErrorMessage="1" error="Valor NO Válido." prompt="Ingrese &quot;X&quot;" sqref="F5:G7 H9 D9 D15 H15 F21:G21" xr:uid="{00000000-0002-0000-1B00-000001000000}">
      <formula1>COUNTIF(Respuesta_SINO,TRIM(CELL("contents")))=1</formula1>
    </dataValidation>
  </dataValidations>
  <hyperlinks>
    <hyperlink ref="L3" location="Principal!A1" display="Volver al Indice" xr:uid="{00000000-0004-0000-1B00-000000000000}"/>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U107"/>
  <sheetViews>
    <sheetView topLeftCell="A97" zoomScaleNormal="100" workbookViewId="0">
      <selection activeCell="A106" sqref="A104:J106"/>
    </sheetView>
  </sheetViews>
  <sheetFormatPr baseColWidth="10" defaultColWidth="11.453125" defaultRowHeight="12.5" x14ac:dyDescent="0.25"/>
  <cols>
    <col min="1" max="1" width="11.453125" style="1" customWidth="1"/>
    <col min="2" max="2" width="11.453125" style="1"/>
    <col min="3" max="3" width="7.1796875" style="1" customWidth="1"/>
    <col min="4" max="4" width="14.90625" style="1" customWidth="1"/>
    <col min="5" max="5" width="11.453125" style="1" customWidth="1"/>
    <col min="6" max="7" width="5.81640625" style="1" customWidth="1"/>
    <col min="8" max="9" width="4.81640625" style="1" customWidth="1"/>
    <col min="10" max="10" width="18.1796875" style="1" customWidth="1"/>
    <col min="11" max="11" width="1.54296875" style="1" customWidth="1"/>
    <col min="12" max="12" width="5.1796875" style="1" bestFit="1" customWidth="1"/>
    <col min="13" max="13" width="47.81640625" style="1" customWidth="1"/>
    <col min="14" max="17" width="4.1796875" style="1" customWidth="1"/>
    <col min="18" max="19" width="4.54296875" style="67" customWidth="1"/>
    <col min="20" max="20" width="2.453125" style="67" customWidth="1"/>
    <col min="21" max="21" width="2" style="67" customWidth="1"/>
    <col min="22" max="16384" width="11.453125" style="1"/>
  </cols>
  <sheetData>
    <row r="1" spans="1:21" ht="14" x14ac:dyDescent="0.25">
      <c r="A1" s="248" t="s">
        <v>283</v>
      </c>
      <c r="B1" s="248"/>
      <c r="C1" s="248"/>
      <c r="D1" s="248"/>
      <c r="E1" s="248"/>
      <c r="F1" s="248"/>
      <c r="G1" s="248"/>
      <c r="H1" s="248"/>
      <c r="I1" s="248"/>
      <c r="J1" s="248"/>
      <c r="M1" s="95" t="str">
        <f>'25'!A1</f>
        <v>PILAR IV: Riesgo y Cumplimiento</v>
      </c>
      <c r="T1" s="67">
        <v>3</v>
      </c>
    </row>
    <row r="2" spans="1:21" hidden="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row>
    <row r="3" spans="1:21" ht="15" customHeight="1" x14ac:dyDescent="0.3">
      <c r="A3" s="239" t="s">
        <v>284</v>
      </c>
      <c r="B3" s="239"/>
      <c r="C3" s="239"/>
      <c r="D3" s="239"/>
      <c r="E3" s="239"/>
      <c r="F3" s="239"/>
      <c r="G3" s="239"/>
      <c r="H3" s="239"/>
      <c r="I3" s="239"/>
      <c r="J3" s="239"/>
      <c r="M3" s="94" t="s">
        <v>355</v>
      </c>
      <c r="T3" s="67">
        <f>SUM(U:U)</f>
        <v>3</v>
      </c>
    </row>
    <row r="4" spans="1:21" ht="13" x14ac:dyDescent="0.25">
      <c r="A4" s="223"/>
      <c r="B4" s="223"/>
      <c r="C4" s="223"/>
      <c r="D4" s="223"/>
      <c r="E4" s="224"/>
      <c r="F4" s="100" t="s">
        <v>1</v>
      </c>
      <c r="G4" s="100" t="s">
        <v>2</v>
      </c>
      <c r="H4" s="264" t="s">
        <v>3</v>
      </c>
      <c r="I4" s="264"/>
      <c r="J4" s="264"/>
      <c r="L4" s="54" t="s">
        <v>388</v>
      </c>
    </row>
    <row r="5" spans="1:21" ht="68.25" customHeight="1" x14ac:dyDescent="0.25">
      <c r="A5" s="337" t="s">
        <v>285</v>
      </c>
      <c r="B5" s="337"/>
      <c r="C5" s="337"/>
      <c r="D5" s="337"/>
      <c r="E5" s="227"/>
      <c r="F5" s="99" t="s">
        <v>15</v>
      </c>
      <c r="G5" s="99"/>
      <c r="H5" s="199"/>
      <c r="I5" s="200"/>
      <c r="J5" s="201"/>
      <c r="L5" s="55" t="str">
        <f>CONCATENATE("(",LEN(H5),")")</f>
        <v>(0)</v>
      </c>
      <c r="M5" s="53"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R5" s="67">
        <v>114</v>
      </c>
      <c r="U5" s="68">
        <f>IF( AND(F5="",G5=""),0,IF(AND(G5&lt;&gt;"",H5=""),0,1))</f>
        <v>1</v>
      </c>
    </row>
    <row r="6" spans="1:21" ht="52.25" customHeight="1" x14ac:dyDescent="0.35">
      <c r="A6" s="345" t="s">
        <v>616</v>
      </c>
      <c r="B6" s="345"/>
      <c r="C6" s="345"/>
      <c r="D6" s="345"/>
      <c r="E6" s="345"/>
      <c r="F6" s="345"/>
      <c r="G6" s="345"/>
      <c r="H6" s="345"/>
      <c r="I6" s="345"/>
      <c r="J6" s="345"/>
      <c r="L6"/>
      <c r="M6" s="53"/>
      <c r="U6" s="68"/>
    </row>
    <row r="7" spans="1:21" ht="17" customHeight="1" x14ac:dyDescent="0.35">
      <c r="A7" s="283"/>
      <c r="B7" s="283"/>
      <c r="C7" s="27" t="s">
        <v>135</v>
      </c>
      <c r="D7" s="99" t="s">
        <v>15</v>
      </c>
      <c r="E7" s="4"/>
      <c r="F7" s="31" t="s">
        <v>2</v>
      </c>
      <c r="H7" s="99"/>
      <c r="L7" s="55"/>
      <c r="M7" s="41" t="str">
        <f>IF(( AND(D7="x",H7="x") ),"(*) Marcar solo un valor: Si o No","")</f>
        <v/>
      </c>
      <c r="R7" s="67">
        <v>720</v>
      </c>
      <c r="U7" s="68"/>
    </row>
    <row r="8" spans="1:21" ht="30.65" customHeight="1" x14ac:dyDescent="0.35">
      <c r="A8" s="118"/>
      <c r="B8" s="335" t="s">
        <v>617</v>
      </c>
      <c r="C8" s="335"/>
      <c r="D8" s="335"/>
      <c r="E8" s="335"/>
      <c r="F8" s="335"/>
      <c r="G8" s="335"/>
      <c r="H8" s="335"/>
      <c r="I8" s="335"/>
      <c r="J8" s="335"/>
      <c r="L8"/>
      <c r="M8" s="53"/>
      <c r="U8" s="68"/>
    </row>
    <row r="9" spans="1:21" ht="41.5" customHeight="1" x14ac:dyDescent="0.25">
      <c r="A9" s="119"/>
      <c r="B9" s="277" t="s">
        <v>573</v>
      </c>
      <c r="C9" s="277"/>
      <c r="D9" s="277"/>
      <c r="E9" s="277"/>
      <c r="F9" s="277"/>
      <c r="G9" s="170"/>
      <c r="H9" s="118"/>
      <c r="I9" s="118"/>
      <c r="J9" s="118"/>
      <c r="L9" s="55"/>
      <c r="M9" s="41" t="str">
        <f>IF(AND(D7="x",H9="",H10=""),"Marque con X al menos uno de los campos","")</f>
        <v>Marque con X al menos uno de los campos</v>
      </c>
      <c r="R9" s="67">
        <v>721</v>
      </c>
      <c r="U9" s="68"/>
    </row>
    <row r="10" spans="1:21" ht="41.5" customHeight="1" x14ac:dyDescent="0.25">
      <c r="A10" s="119"/>
      <c r="B10" s="277" t="s">
        <v>574</v>
      </c>
      <c r="C10" s="277"/>
      <c r="D10" s="277"/>
      <c r="E10" s="277"/>
      <c r="F10" s="277"/>
      <c r="G10" s="162" t="s">
        <v>15</v>
      </c>
      <c r="H10" s="118"/>
      <c r="I10" s="118"/>
      <c r="J10" s="118"/>
      <c r="L10" s="55"/>
      <c r="M10" s="53"/>
      <c r="R10" s="67">
        <v>722</v>
      </c>
      <c r="U10" s="68"/>
    </row>
    <row r="11" spans="1:21" ht="41.5" customHeight="1" x14ac:dyDescent="0.35">
      <c r="A11" s="241" t="s">
        <v>575</v>
      </c>
      <c r="B11" s="241"/>
      <c r="C11" s="241"/>
      <c r="D11" s="241"/>
      <c r="E11" s="241"/>
      <c r="F11" s="241"/>
      <c r="G11" s="288"/>
      <c r="H11" s="241"/>
      <c r="I11" s="241"/>
      <c r="J11" s="241"/>
      <c r="L11"/>
      <c r="M11" s="53"/>
      <c r="U11" s="68"/>
    </row>
    <row r="12" spans="1:21" ht="17.5" customHeight="1" x14ac:dyDescent="0.35">
      <c r="A12" s="471"/>
      <c r="B12" s="471"/>
      <c r="C12" s="161" t="s">
        <v>135</v>
      </c>
      <c r="D12" s="162" t="s">
        <v>15</v>
      </c>
      <c r="E12" s="125"/>
      <c r="F12" s="150" t="s">
        <v>2</v>
      </c>
      <c r="H12" s="162"/>
      <c r="I12" s="118"/>
      <c r="J12" s="118"/>
      <c r="L12" s="55"/>
      <c r="M12" s="41" t="str">
        <f>IF(( AND(D12="x",H12="x") ),"(*) Marcar solo un valor: Si o No","")</f>
        <v/>
      </c>
      <c r="R12" s="67">
        <v>723</v>
      </c>
      <c r="U12" s="68"/>
    </row>
    <row r="13" spans="1:21" ht="32.25" customHeight="1" x14ac:dyDescent="0.35">
      <c r="A13" s="241" t="s">
        <v>758</v>
      </c>
      <c r="B13" s="241"/>
      <c r="C13" s="241"/>
      <c r="D13" s="241"/>
      <c r="E13" s="241"/>
      <c r="F13" s="241"/>
      <c r="G13" s="241"/>
      <c r="H13" s="288"/>
      <c r="I13" s="241"/>
      <c r="J13" s="241"/>
      <c r="L13"/>
    </row>
    <row r="14" spans="1:21" ht="23" customHeight="1" x14ac:dyDescent="0.25">
      <c r="A14" s="23"/>
      <c r="B14" s="23"/>
      <c r="C14" s="23"/>
      <c r="D14" s="23"/>
      <c r="E14" s="23"/>
      <c r="F14" s="23"/>
      <c r="G14" s="127" t="s">
        <v>1</v>
      </c>
      <c r="H14" s="127" t="s">
        <v>2</v>
      </c>
      <c r="I14" s="23"/>
      <c r="J14" s="23"/>
    </row>
    <row r="15" spans="1:21" ht="21.65" customHeight="1" x14ac:dyDescent="0.25">
      <c r="A15" s="23"/>
      <c r="B15" s="277" t="s">
        <v>576</v>
      </c>
      <c r="C15" s="277"/>
      <c r="D15" s="277"/>
      <c r="E15" s="277"/>
      <c r="F15" s="277"/>
      <c r="G15" s="170" t="s">
        <v>15</v>
      </c>
      <c r="H15" s="170"/>
      <c r="I15" s="23"/>
      <c r="J15" s="23"/>
      <c r="M15" s="41" t="str">
        <f>IF(( AND(G15="x",H15="x") ),"(*) Marcar solo un valor: Si o No","")</f>
        <v/>
      </c>
      <c r="R15" s="67">
        <v>724</v>
      </c>
    </row>
    <row r="16" spans="1:21" ht="17.5" customHeight="1" x14ac:dyDescent="0.25">
      <c r="A16" s="23"/>
      <c r="B16" s="277" t="s">
        <v>577</v>
      </c>
      <c r="C16" s="277"/>
      <c r="D16" s="277"/>
      <c r="E16" s="277"/>
      <c r="F16" s="277"/>
      <c r="G16" s="170" t="s">
        <v>15</v>
      </c>
      <c r="H16" s="170"/>
      <c r="I16" s="23"/>
      <c r="J16" s="23"/>
      <c r="M16" s="41" t="str">
        <f>IF(( AND(G16="x",H16="x") ),"(*) Marcar solo un valor: Si o No","")</f>
        <v/>
      </c>
      <c r="R16" s="67">
        <v>725</v>
      </c>
    </row>
    <row r="17" spans="1:18" ht="58.5" customHeight="1" x14ac:dyDescent="0.35">
      <c r="B17" s="335" t="s">
        <v>759</v>
      </c>
      <c r="C17" s="335"/>
      <c r="D17" s="335"/>
      <c r="E17" s="335"/>
      <c r="F17" s="335"/>
      <c r="G17" s="335"/>
      <c r="H17" s="335"/>
      <c r="I17" s="335"/>
      <c r="J17" s="335"/>
      <c r="L17"/>
    </row>
    <row r="18" spans="1:18" ht="23.25" customHeight="1" x14ac:dyDescent="0.25">
      <c r="A18" s="20"/>
      <c r="B18" s="199" t="s">
        <v>912</v>
      </c>
      <c r="C18" s="200"/>
      <c r="D18" s="200"/>
      <c r="E18" s="200"/>
      <c r="F18" s="200"/>
      <c r="G18" s="200"/>
      <c r="H18" s="200"/>
      <c r="I18" s="200"/>
      <c r="J18" s="201"/>
      <c r="M18" s="41" t="str">
        <f>IF(AND(OR(G15="x",G16="x"),LEN(B18)=0),"(*) Completar la celda de explicación","")</f>
        <v/>
      </c>
      <c r="R18" s="67">
        <v>349</v>
      </c>
    </row>
    <row r="19" spans="1:18" ht="8.25" customHeight="1" x14ac:dyDescent="0.25">
      <c r="A19" s="282"/>
      <c r="B19" s="282"/>
      <c r="C19" s="282"/>
      <c r="D19" s="282"/>
      <c r="E19" s="282"/>
      <c r="F19" s="282"/>
      <c r="G19" s="282"/>
      <c r="H19" s="282"/>
      <c r="I19" s="282"/>
      <c r="J19" s="282"/>
    </row>
    <row r="20" spans="1:18" ht="55.5" customHeight="1" x14ac:dyDescent="0.35">
      <c r="A20" s="335" t="s">
        <v>760</v>
      </c>
      <c r="B20" s="335"/>
      <c r="C20" s="335"/>
      <c r="D20" s="335"/>
      <c r="E20" s="335"/>
      <c r="F20" s="335"/>
      <c r="G20" s="335"/>
      <c r="H20" s="335"/>
      <c r="I20" s="335"/>
      <c r="J20" s="335"/>
      <c r="L20"/>
    </row>
    <row r="21" spans="1:18" ht="14.5" x14ac:dyDescent="0.35">
      <c r="A21" s="268"/>
      <c r="B21" s="268"/>
      <c r="C21" s="27" t="s">
        <v>135</v>
      </c>
      <c r="D21" s="99"/>
      <c r="E21" s="4"/>
      <c r="F21" s="31" t="s">
        <v>2</v>
      </c>
      <c r="H21" s="99" t="s">
        <v>15</v>
      </c>
      <c r="M21" s="41" t="str">
        <f>IF(( AND($D$21="x",$H$21="x") ),"(*) Marcar solo un valor: Si o No","")</f>
        <v/>
      </c>
      <c r="R21" s="67">
        <v>304</v>
      </c>
    </row>
    <row r="22" spans="1:18" ht="8.25" customHeight="1" x14ac:dyDescent="0.35">
      <c r="A22" s="27"/>
      <c r="B22" s="27"/>
      <c r="C22" s="43"/>
      <c r="D22" s="4"/>
      <c r="E22" s="4"/>
    </row>
    <row r="23" spans="1:18" ht="30" customHeight="1" x14ac:dyDescent="0.35">
      <c r="A23" s="241" t="s">
        <v>761</v>
      </c>
      <c r="B23" s="241"/>
      <c r="C23" s="241"/>
      <c r="D23" s="241"/>
      <c r="E23" s="241"/>
      <c r="F23" s="241"/>
      <c r="G23" s="241"/>
      <c r="H23" s="241"/>
      <c r="I23" s="241"/>
      <c r="J23" s="241"/>
      <c r="M23"/>
    </row>
    <row r="24" spans="1:18" ht="14.5" x14ac:dyDescent="0.35">
      <c r="A24" s="268"/>
      <c r="B24" s="268"/>
      <c r="C24" s="27" t="s">
        <v>135</v>
      </c>
      <c r="D24" s="99"/>
      <c r="E24" s="4"/>
      <c r="F24" s="31" t="s">
        <v>2</v>
      </c>
      <c r="H24" s="99" t="s">
        <v>15</v>
      </c>
      <c r="M24" s="41" t="str">
        <f>IF(( AND($D$24="x",$H$24="x") ),"(*) Marcar solo un valor: Si o No","")</f>
        <v/>
      </c>
      <c r="R24" s="67">
        <v>305</v>
      </c>
    </row>
    <row r="25" spans="1:18" ht="56.25" customHeight="1" x14ac:dyDescent="0.35">
      <c r="B25" s="335" t="s">
        <v>762</v>
      </c>
      <c r="C25" s="335"/>
      <c r="D25" s="335"/>
      <c r="E25" s="335"/>
      <c r="F25" s="335"/>
      <c r="G25" s="335"/>
      <c r="H25" s="335"/>
      <c r="I25" s="335"/>
      <c r="J25" s="335"/>
      <c r="L25"/>
    </row>
    <row r="26" spans="1:18" ht="26.25" customHeight="1" x14ac:dyDescent="0.25">
      <c r="B26" s="284" t="s">
        <v>286</v>
      </c>
      <c r="C26" s="284"/>
      <c r="D26" s="284"/>
      <c r="E26" s="284" t="s">
        <v>287</v>
      </c>
      <c r="F26" s="284"/>
      <c r="G26" s="284"/>
      <c r="H26" s="284"/>
      <c r="I26" s="284" t="s">
        <v>288</v>
      </c>
      <c r="J26" s="284"/>
      <c r="L26" s="58" t="s">
        <v>394</v>
      </c>
      <c r="M26" s="62" t="s">
        <v>395</v>
      </c>
      <c r="R26" s="67">
        <v>350</v>
      </c>
    </row>
    <row r="27" spans="1:18" ht="24" customHeight="1" x14ac:dyDescent="0.25">
      <c r="B27" s="285"/>
      <c r="C27" s="285"/>
      <c r="D27" s="285"/>
      <c r="E27" s="199"/>
      <c r="F27" s="200"/>
      <c r="G27" s="200"/>
      <c r="H27" s="201"/>
      <c r="I27" s="468"/>
      <c r="J27" s="469"/>
      <c r="M27" s="41" t="str">
        <f>IF(AND(D24="x",LEN(B27)=0),"(*) Completar la tabla de detalle","")</f>
        <v/>
      </c>
    </row>
    <row r="28" spans="1:18" ht="20" x14ac:dyDescent="0.25">
      <c r="A28" s="44" t="s">
        <v>214</v>
      </c>
      <c r="B28" s="350" t="s">
        <v>372</v>
      </c>
      <c r="C28" s="350"/>
      <c r="D28" s="350"/>
      <c r="E28" s="350"/>
      <c r="F28" s="350"/>
      <c r="G28" s="350"/>
      <c r="H28" s="350"/>
      <c r="I28" s="350"/>
      <c r="J28" s="350"/>
      <c r="L28" s="63" t="s">
        <v>396</v>
      </c>
      <c r="M28" s="61" t="s">
        <v>397</v>
      </c>
      <c r="R28" s="67">
        <v>0</v>
      </c>
    </row>
    <row r="29" spans="1:18" ht="36.75" customHeight="1" x14ac:dyDescent="0.35">
      <c r="A29" s="470" t="s">
        <v>763</v>
      </c>
      <c r="B29" s="470"/>
      <c r="C29" s="470"/>
      <c r="D29" s="470"/>
      <c r="E29" s="470"/>
      <c r="F29" s="470"/>
      <c r="G29" s="470"/>
      <c r="H29" s="470"/>
      <c r="I29" s="470"/>
      <c r="J29" s="470"/>
      <c r="L29"/>
    </row>
    <row r="30" spans="1:18" ht="14.5" x14ac:dyDescent="0.35">
      <c r="A30" s="27"/>
      <c r="B30" s="27"/>
      <c r="C30" s="27" t="s">
        <v>135</v>
      </c>
      <c r="D30" s="99"/>
      <c r="E30" s="4"/>
      <c r="F30" s="31" t="s">
        <v>2</v>
      </c>
      <c r="H30" s="99" t="s">
        <v>15</v>
      </c>
      <c r="M30" s="41" t="str">
        <f>IF(( AND($D$30="x",$H$30="x") ),"(*) Marcar solo un valor: Si o No","")</f>
        <v/>
      </c>
      <c r="R30" s="67">
        <v>306</v>
      </c>
    </row>
    <row r="31" spans="1:18" ht="15" customHeight="1" x14ac:dyDescent="0.25">
      <c r="A31" s="282"/>
      <c r="B31" s="282"/>
      <c r="C31" s="282"/>
      <c r="D31" s="282"/>
      <c r="E31" s="282"/>
      <c r="F31" s="282"/>
      <c r="G31" s="282"/>
      <c r="H31" s="282"/>
      <c r="I31" s="282"/>
      <c r="J31" s="282"/>
    </row>
    <row r="32" spans="1:18" ht="13" x14ac:dyDescent="0.3">
      <c r="A32" s="239" t="s">
        <v>65</v>
      </c>
      <c r="B32" s="239"/>
      <c r="C32" s="239"/>
      <c r="D32" s="239"/>
      <c r="E32" s="239"/>
      <c r="F32" s="239"/>
      <c r="G32" s="239"/>
      <c r="H32" s="239"/>
      <c r="I32" s="239"/>
      <c r="J32" s="239"/>
    </row>
    <row r="33" spans="1:21" ht="18" customHeight="1" x14ac:dyDescent="0.25">
      <c r="A33" s="223"/>
      <c r="B33" s="223"/>
      <c r="C33" s="223"/>
      <c r="D33" s="223"/>
      <c r="E33" s="224"/>
      <c r="F33" s="100" t="s">
        <v>1</v>
      </c>
      <c r="G33" s="100" t="s">
        <v>2</v>
      </c>
      <c r="H33" s="264" t="s">
        <v>3</v>
      </c>
      <c r="I33" s="264"/>
      <c r="J33" s="264"/>
      <c r="L33" s="54" t="s">
        <v>388</v>
      </c>
    </row>
    <row r="34" spans="1:21" ht="48.75" customHeight="1" x14ac:dyDescent="0.25">
      <c r="A34" s="476" t="s">
        <v>764</v>
      </c>
      <c r="B34" s="476"/>
      <c r="C34" s="476"/>
      <c r="D34" s="476"/>
      <c r="E34" s="476"/>
      <c r="F34" s="99" t="s">
        <v>15</v>
      </c>
      <c r="G34" s="99"/>
      <c r="H34" s="285"/>
      <c r="I34" s="285"/>
      <c r="J34" s="285"/>
      <c r="L34" s="55" t="str">
        <f>CONCATENATE("(",LEN(H34),")")</f>
        <v>(0)</v>
      </c>
      <c r="M34" s="53" t="str">
        <f>IF(( AND(F34="x",G34="x") ),"(*) Marcar solo un valor: Si o No",IF(AND(G34="x",LEN(H34)=0),"(*) Completar la celda de explicación",
CONCATENATE("(Si/No) Marcar con 'X' solo uno de los campos. (Explicación) Longitud Máxima de ",Explicacion_LongMaximo," caracteres")))</f>
        <v>(Si/No) Marcar con 'X' solo uno de los campos. (Explicación) Longitud Máxima de 1000 caracteres</v>
      </c>
      <c r="R34" s="67">
        <v>115</v>
      </c>
      <c r="U34" s="68">
        <f>IF( AND(F34="",G34=""),0,IF(AND(G34&lt;&gt;"",H34=""),0,1))</f>
        <v>1</v>
      </c>
    </row>
    <row r="35" spans="1:21" ht="60" customHeight="1" x14ac:dyDescent="0.25">
      <c r="A35" s="476" t="s">
        <v>765</v>
      </c>
      <c r="B35" s="476"/>
      <c r="C35" s="476"/>
      <c r="D35" s="476"/>
      <c r="E35" s="476"/>
      <c r="F35" s="99" t="s">
        <v>15</v>
      </c>
      <c r="G35" s="99"/>
      <c r="H35" s="285"/>
      <c r="I35" s="285"/>
      <c r="J35" s="285"/>
      <c r="L35" s="55" t="str">
        <f>CONCATENATE("(",LEN(H35),")")</f>
        <v>(0)</v>
      </c>
      <c r="M35" s="53" t="str">
        <f>IF(( AND(F35="x",G35="x") ),"(*) Marcar solo un valor: Si o No",IF(AND(G35="x",LEN(H35)=0),"(*) Completar la celda de explicación",
CONCATENATE("(Si/No) Marcar con 'X' solo uno de los campos. (Explicación) Longitud Máxima de ",Explicacion_LongMaximo," caracteres")))</f>
        <v>(Si/No) Marcar con 'X' solo uno de los campos. (Explicación) Longitud Máxima de 1000 caracteres</v>
      </c>
      <c r="R35" s="67">
        <v>116</v>
      </c>
      <c r="U35" s="68">
        <f>IF( AND(F35="",G35=""),0,IF(AND(G35&lt;&gt;"",H35=""),0,1))</f>
        <v>1</v>
      </c>
    </row>
    <row r="36" spans="1:21" ht="40.5" customHeight="1" x14ac:dyDescent="0.35">
      <c r="A36" s="475" t="s">
        <v>289</v>
      </c>
      <c r="B36" s="475"/>
      <c r="C36" s="475"/>
      <c r="D36" s="475"/>
      <c r="E36" s="475"/>
      <c r="F36" s="475"/>
      <c r="G36" s="475"/>
      <c r="H36" s="475"/>
      <c r="I36" s="475"/>
      <c r="J36" s="475"/>
      <c r="L36"/>
    </row>
    <row r="37" spans="1:21" ht="52.25" customHeight="1" x14ac:dyDescent="0.25">
      <c r="A37" s="134" t="s">
        <v>766</v>
      </c>
      <c r="B37" s="219" t="s">
        <v>290</v>
      </c>
      <c r="C37" s="344"/>
      <c r="D37" s="183" t="s">
        <v>291</v>
      </c>
      <c r="E37" s="339" t="s">
        <v>578</v>
      </c>
      <c r="F37" s="339"/>
      <c r="G37" s="339" t="s">
        <v>292</v>
      </c>
      <c r="H37" s="339"/>
      <c r="I37" s="339"/>
      <c r="J37" s="134" t="s">
        <v>767</v>
      </c>
      <c r="L37" s="58" t="s">
        <v>394</v>
      </c>
      <c r="M37" s="62" t="s">
        <v>395</v>
      </c>
      <c r="R37" s="67">
        <v>307</v>
      </c>
    </row>
    <row r="38" spans="1:21" ht="23" customHeight="1" x14ac:dyDescent="0.25">
      <c r="A38" s="191">
        <v>2022</v>
      </c>
      <c r="B38" s="199" t="s">
        <v>913</v>
      </c>
      <c r="C38" s="201" t="s">
        <v>913</v>
      </c>
      <c r="D38" s="189" t="s">
        <v>914</v>
      </c>
      <c r="E38" s="221">
        <v>5</v>
      </c>
      <c r="F38" s="336">
        <v>5</v>
      </c>
      <c r="G38" s="477">
        <v>13806</v>
      </c>
      <c r="H38" s="478">
        <v>13806</v>
      </c>
      <c r="I38" s="479">
        <v>13806</v>
      </c>
      <c r="J38" s="192">
        <v>4.6585705753533747E-2</v>
      </c>
      <c r="L38" s="58"/>
      <c r="M38" s="62"/>
    </row>
    <row r="39" spans="1:21" ht="23" customHeight="1" x14ac:dyDescent="0.25">
      <c r="A39" s="191">
        <v>2022</v>
      </c>
      <c r="B39" s="199" t="s">
        <v>915</v>
      </c>
      <c r="C39" s="201" t="s">
        <v>915</v>
      </c>
      <c r="D39" s="189" t="s">
        <v>914</v>
      </c>
      <c r="E39" s="221">
        <v>12</v>
      </c>
      <c r="F39" s="336">
        <v>12</v>
      </c>
      <c r="G39" s="477">
        <v>31152</v>
      </c>
      <c r="H39" s="478">
        <v>31152</v>
      </c>
      <c r="I39" s="479">
        <v>31152</v>
      </c>
      <c r="J39" s="192">
        <v>0.56896551724137934</v>
      </c>
      <c r="L39" s="58"/>
      <c r="M39" s="62"/>
    </row>
    <row r="40" spans="1:21" ht="23" customHeight="1" x14ac:dyDescent="0.25">
      <c r="A40" s="191">
        <v>2022</v>
      </c>
      <c r="B40" s="199" t="s">
        <v>913</v>
      </c>
      <c r="C40" s="201" t="s">
        <v>913</v>
      </c>
      <c r="D40" s="189" t="s">
        <v>914</v>
      </c>
      <c r="E40" s="221">
        <v>2</v>
      </c>
      <c r="F40" s="336">
        <v>2</v>
      </c>
      <c r="G40" s="477">
        <v>4425</v>
      </c>
      <c r="H40" s="478">
        <v>4425</v>
      </c>
      <c r="I40" s="479">
        <v>4425</v>
      </c>
      <c r="J40" s="192">
        <v>1.4931315946645431E-2</v>
      </c>
      <c r="L40" s="58"/>
      <c r="M40" s="62"/>
    </row>
    <row r="41" spans="1:21" ht="23" customHeight="1" x14ac:dyDescent="0.25">
      <c r="A41" s="191">
        <v>2022</v>
      </c>
      <c r="B41" s="199" t="s">
        <v>913</v>
      </c>
      <c r="C41" s="201" t="s">
        <v>913</v>
      </c>
      <c r="D41" s="189" t="s">
        <v>914</v>
      </c>
      <c r="E41" s="221">
        <v>15</v>
      </c>
      <c r="F41" s="336">
        <v>15</v>
      </c>
      <c r="G41" s="477">
        <v>36580</v>
      </c>
      <c r="H41" s="478">
        <v>36580</v>
      </c>
      <c r="I41" s="479">
        <v>36580</v>
      </c>
      <c r="J41" s="192">
        <v>0.12343221182560223</v>
      </c>
      <c r="L41" s="58"/>
      <c r="M41" s="62"/>
    </row>
    <row r="42" spans="1:21" ht="23" customHeight="1" x14ac:dyDescent="0.25">
      <c r="A42" s="191">
        <v>2022</v>
      </c>
      <c r="B42" s="199" t="s">
        <v>913</v>
      </c>
      <c r="C42" s="201" t="s">
        <v>913</v>
      </c>
      <c r="D42" s="189" t="s">
        <v>914</v>
      </c>
      <c r="E42" s="221">
        <v>4</v>
      </c>
      <c r="F42" s="336">
        <v>4</v>
      </c>
      <c r="G42" s="477">
        <v>10266</v>
      </c>
      <c r="H42" s="478">
        <v>10266</v>
      </c>
      <c r="I42" s="479">
        <v>10266</v>
      </c>
      <c r="J42" s="192">
        <v>3.4640652996217401E-2</v>
      </c>
      <c r="L42" s="58"/>
      <c r="M42" s="62"/>
    </row>
    <row r="43" spans="1:21" ht="23" customHeight="1" x14ac:dyDescent="0.25">
      <c r="A43" s="191">
        <v>2022</v>
      </c>
      <c r="B43" s="199" t="s">
        <v>913</v>
      </c>
      <c r="C43" s="201" t="s">
        <v>913</v>
      </c>
      <c r="D43" s="189" t="s">
        <v>916</v>
      </c>
      <c r="E43" s="221">
        <v>30</v>
      </c>
      <c r="F43" s="336">
        <v>30</v>
      </c>
      <c r="G43" s="477">
        <v>92040</v>
      </c>
      <c r="H43" s="478">
        <v>92040</v>
      </c>
      <c r="I43" s="479">
        <v>92040</v>
      </c>
      <c r="J43" s="192">
        <v>0.31057137169022497</v>
      </c>
      <c r="L43" s="58"/>
      <c r="M43" s="62"/>
    </row>
    <row r="44" spans="1:21" ht="23" customHeight="1" x14ac:dyDescent="0.25">
      <c r="A44" s="191">
        <v>2022</v>
      </c>
      <c r="B44" s="199" t="s">
        <v>913</v>
      </c>
      <c r="C44" s="201" t="s">
        <v>913</v>
      </c>
      <c r="D44" s="189" t="s">
        <v>914</v>
      </c>
      <c r="E44" s="221">
        <v>3</v>
      </c>
      <c r="F44" s="336">
        <v>3</v>
      </c>
      <c r="G44" s="477">
        <v>7080</v>
      </c>
      <c r="H44" s="478">
        <v>7080</v>
      </c>
      <c r="I44" s="479">
        <v>7080</v>
      </c>
      <c r="J44" s="192">
        <v>2.3890105514632689E-2</v>
      </c>
      <c r="L44" s="58"/>
      <c r="M44" s="62"/>
    </row>
    <row r="45" spans="1:21" ht="23" customHeight="1" x14ac:dyDescent="0.25">
      <c r="A45" s="191">
        <v>2022</v>
      </c>
      <c r="B45" s="199" t="s">
        <v>915</v>
      </c>
      <c r="C45" s="201" t="s">
        <v>915</v>
      </c>
      <c r="D45" s="189" t="s">
        <v>914</v>
      </c>
      <c r="E45" s="221">
        <v>12</v>
      </c>
      <c r="F45" s="336">
        <v>12</v>
      </c>
      <c r="G45" s="477">
        <v>23600</v>
      </c>
      <c r="H45" s="478">
        <v>23600</v>
      </c>
      <c r="I45" s="479">
        <v>23600</v>
      </c>
      <c r="J45" s="192">
        <v>0.43103448275862066</v>
      </c>
      <c r="L45" s="58"/>
      <c r="M45" s="62"/>
    </row>
    <row r="46" spans="1:21" ht="23" customHeight="1" x14ac:dyDescent="0.25">
      <c r="A46" s="191">
        <v>2022</v>
      </c>
      <c r="B46" s="199" t="s">
        <v>913</v>
      </c>
      <c r="C46" s="201" t="s">
        <v>913</v>
      </c>
      <c r="D46" s="189" t="s">
        <v>916</v>
      </c>
      <c r="E46" s="221">
        <v>40</v>
      </c>
      <c r="F46" s="336">
        <v>40</v>
      </c>
      <c r="G46" s="477">
        <v>70800</v>
      </c>
      <c r="H46" s="478">
        <v>70800</v>
      </c>
      <c r="I46" s="479">
        <v>70800</v>
      </c>
      <c r="J46" s="192">
        <v>0.2389010551463269</v>
      </c>
      <c r="L46" s="58"/>
      <c r="M46" s="62"/>
    </row>
    <row r="47" spans="1:21" ht="23" customHeight="1" x14ac:dyDescent="0.25">
      <c r="A47" s="191">
        <v>2022</v>
      </c>
      <c r="B47" s="199" t="s">
        <v>913</v>
      </c>
      <c r="C47" s="201" t="s">
        <v>913</v>
      </c>
      <c r="D47" s="189" t="s">
        <v>916</v>
      </c>
      <c r="E47" s="221">
        <v>35</v>
      </c>
      <c r="F47" s="336">
        <v>35</v>
      </c>
      <c r="G47" s="477">
        <v>61360</v>
      </c>
      <c r="H47" s="478">
        <v>61360</v>
      </c>
      <c r="I47" s="479">
        <v>61360</v>
      </c>
      <c r="J47" s="192">
        <v>0.20704758112681665</v>
      </c>
      <c r="L47" s="58"/>
      <c r="M47" s="62"/>
    </row>
    <row r="48" spans="1:21" ht="23" customHeight="1" x14ac:dyDescent="0.25">
      <c r="A48" s="191">
        <v>2022</v>
      </c>
      <c r="B48" s="199" t="s">
        <v>917</v>
      </c>
      <c r="C48" s="201" t="s">
        <v>917</v>
      </c>
      <c r="D48" s="190" t="s">
        <v>918</v>
      </c>
      <c r="E48" s="221">
        <v>45</v>
      </c>
      <c r="F48" s="336">
        <v>45</v>
      </c>
      <c r="G48" s="472">
        <v>892620</v>
      </c>
      <c r="H48" s="473">
        <v>892620</v>
      </c>
      <c r="I48" s="474">
        <v>892620</v>
      </c>
      <c r="J48" s="192">
        <v>0.28271552854520371</v>
      </c>
      <c r="L48" s="58"/>
      <c r="M48" s="62"/>
    </row>
    <row r="49" spans="1:13" ht="23" customHeight="1" x14ac:dyDescent="0.25">
      <c r="A49" s="191">
        <v>2022</v>
      </c>
      <c r="B49" s="199" t="s">
        <v>917</v>
      </c>
      <c r="C49" s="201" t="s">
        <v>917</v>
      </c>
      <c r="D49" s="190" t="s">
        <v>919</v>
      </c>
      <c r="E49" s="221">
        <v>150</v>
      </c>
      <c r="F49" s="336">
        <v>150</v>
      </c>
      <c r="G49" s="472">
        <v>1092061</v>
      </c>
      <c r="H49" s="473">
        <v>1092061</v>
      </c>
      <c r="I49" s="474">
        <v>1092061</v>
      </c>
      <c r="J49" s="192">
        <v>0.34588358183617185</v>
      </c>
      <c r="L49" s="58"/>
      <c r="M49" s="62"/>
    </row>
    <row r="50" spans="1:13" ht="23" customHeight="1" x14ac:dyDescent="0.25">
      <c r="A50" s="191">
        <v>2022</v>
      </c>
      <c r="B50" s="199" t="s">
        <v>917</v>
      </c>
      <c r="C50" s="201" t="s">
        <v>917</v>
      </c>
      <c r="D50" s="190" t="s">
        <v>920</v>
      </c>
      <c r="E50" s="221">
        <v>30</v>
      </c>
      <c r="F50" s="336">
        <v>30</v>
      </c>
      <c r="G50" s="472">
        <v>633609</v>
      </c>
      <c r="H50" s="473">
        <v>633609</v>
      </c>
      <c r="I50" s="474">
        <v>633609</v>
      </c>
      <c r="J50" s="192">
        <v>0.20068013636933743</v>
      </c>
      <c r="L50" s="58"/>
      <c r="M50" s="62"/>
    </row>
    <row r="51" spans="1:13" ht="23" customHeight="1" x14ac:dyDescent="0.25">
      <c r="A51" s="191">
        <v>2022</v>
      </c>
      <c r="B51" s="199" t="s">
        <v>917</v>
      </c>
      <c r="C51" s="201" t="s">
        <v>917</v>
      </c>
      <c r="D51" s="190" t="s">
        <v>921</v>
      </c>
      <c r="E51" s="221">
        <v>90</v>
      </c>
      <c r="F51" s="336">
        <v>90</v>
      </c>
      <c r="G51" s="472">
        <v>338360</v>
      </c>
      <c r="H51" s="473">
        <v>338360</v>
      </c>
      <c r="I51" s="474">
        <v>338360</v>
      </c>
      <c r="J51" s="192">
        <v>0.10716724500745572</v>
      </c>
      <c r="L51" s="58"/>
      <c r="M51" s="62"/>
    </row>
    <row r="52" spans="1:13" ht="23" customHeight="1" x14ac:dyDescent="0.25">
      <c r="A52" s="191">
        <v>2022</v>
      </c>
      <c r="B52" s="199" t="s">
        <v>917</v>
      </c>
      <c r="C52" s="201" t="s">
        <v>917</v>
      </c>
      <c r="D52" s="190" t="s">
        <v>922</v>
      </c>
      <c r="E52" s="221">
        <v>90</v>
      </c>
      <c r="F52" s="336">
        <v>90</v>
      </c>
      <c r="G52" s="472">
        <v>142522</v>
      </c>
      <c r="H52" s="473">
        <v>142522</v>
      </c>
      <c r="I52" s="474">
        <v>142522</v>
      </c>
      <c r="J52" s="192">
        <v>4.5140353744392375E-2</v>
      </c>
      <c r="L52" s="58"/>
      <c r="M52" s="62"/>
    </row>
    <row r="53" spans="1:13" ht="23" customHeight="1" x14ac:dyDescent="0.25">
      <c r="A53" s="191">
        <v>2022</v>
      </c>
      <c r="B53" s="199" t="s">
        <v>917</v>
      </c>
      <c r="C53" s="201" t="s">
        <v>917</v>
      </c>
      <c r="D53" s="190" t="s">
        <v>923</v>
      </c>
      <c r="E53" s="221">
        <v>90</v>
      </c>
      <c r="F53" s="336">
        <v>90</v>
      </c>
      <c r="G53" s="472">
        <v>58136</v>
      </c>
      <c r="H53" s="473">
        <v>58136</v>
      </c>
      <c r="I53" s="474">
        <v>58136</v>
      </c>
      <c r="J53" s="192">
        <v>1.8413154497438959E-2</v>
      </c>
      <c r="L53" s="58"/>
      <c r="M53" s="62"/>
    </row>
    <row r="54" spans="1:13" ht="23" customHeight="1" x14ac:dyDescent="0.25">
      <c r="A54" s="191">
        <v>2021</v>
      </c>
      <c r="B54" s="199" t="s">
        <v>913</v>
      </c>
      <c r="C54" s="201" t="s">
        <v>913</v>
      </c>
      <c r="D54" s="190" t="s">
        <v>924</v>
      </c>
      <c r="E54" s="221">
        <v>25</v>
      </c>
      <c r="F54" s="336">
        <v>25</v>
      </c>
      <c r="G54" s="477">
        <v>34125.599999999999</v>
      </c>
      <c r="H54" s="478">
        <v>34125.599999999999</v>
      </c>
      <c r="I54" s="479">
        <v>34125.599999999999</v>
      </c>
      <c r="J54" s="192">
        <v>0.20610034207525654</v>
      </c>
      <c r="L54" s="58"/>
      <c r="M54" s="62"/>
    </row>
    <row r="55" spans="1:13" ht="23" customHeight="1" x14ac:dyDescent="0.25">
      <c r="A55" s="191">
        <v>2021</v>
      </c>
      <c r="B55" s="199" t="s">
        <v>913</v>
      </c>
      <c r="C55" s="201" t="s">
        <v>913</v>
      </c>
      <c r="D55" s="190" t="s">
        <v>925</v>
      </c>
      <c r="E55" s="221">
        <v>12</v>
      </c>
      <c r="F55" s="336">
        <v>12</v>
      </c>
      <c r="G55" s="477">
        <v>20945</v>
      </c>
      <c r="H55" s="478">
        <v>20945</v>
      </c>
      <c r="I55" s="479">
        <v>20945</v>
      </c>
      <c r="J55" s="192">
        <v>0.12649657924743443</v>
      </c>
      <c r="L55" s="58"/>
      <c r="M55" s="62"/>
    </row>
    <row r="56" spans="1:13" ht="23" customHeight="1" x14ac:dyDescent="0.25">
      <c r="A56" s="191">
        <v>2021</v>
      </c>
      <c r="B56" s="199" t="s">
        <v>915</v>
      </c>
      <c r="C56" s="201" t="s">
        <v>915</v>
      </c>
      <c r="D56" s="190" t="s">
        <v>926</v>
      </c>
      <c r="E56" s="221">
        <v>8</v>
      </c>
      <c r="F56" s="336">
        <v>8</v>
      </c>
      <c r="G56" s="477">
        <v>-21874.37</v>
      </c>
      <c r="H56" s="478">
        <v>-21874.37</v>
      </c>
      <c r="I56" s="479">
        <v>-21874.37</v>
      </c>
      <c r="J56" s="192">
        <v>0.36680810076471004</v>
      </c>
      <c r="L56" s="58"/>
      <c r="M56" s="62"/>
    </row>
    <row r="57" spans="1:13" ht="23" customHeight="1" x14ac:dyDescent="0.25">
      <c r="A57" s="191">
        <v>2021</v>
      </c>
      <c r="B57" s="199" t="s">
        <v>913</v>
      </c>
      <c r="C57" s="201" t="s">
        <v>913</v>
      </c>
      <c r="D57" s="190" t="s">
        <v>914</v>
      </c>
      <c r="E57" s="221">
        <v>3</v>
      </c>
      <c r="F57" s="336">
        <v>3</v>
      </c>
      <c r="G57" s="477">
        <v>7434</v>
      </c>
      <c r="H57" s="478">
        <v>7434</v>
      </c>
      <c r="I57" s="479">
        <v>7434</v>
      </c>
      <c r="J57" s="192">
        <v>4.4897377423033069E-2</v>
      </c>
      <c r="L57" s="58"/>
      <c r="M57" s="62"/>
    </row>
    <row r="58" spans="1:13" ht="23" customHeight="1" x14ac:dyDescent="0.25">
      <c r="A58" s="191">
        <v>2021</v>
      </c>
      <c r="B58" s="199" t="s">
        <v>913</v>
      </c>
      <c r="C58" s="201" t="s">
        <v>913</v>
      </c>
      <c r="D58" s="190" t="s">
        <v>927</v>
      </c>
      <c r="E58" s="221">
        <v>6</v>
      </c>
      <c r="F58" s="336">
        <v>6</v>
      </c>
      <c r="G58" s="477">
        <v>16933</v>
      </c>
      <c r="H58" s="478">
        <v>16933</v>
      </c>
      <c r="I58" s="479">
        <v>16933</v>
      </c>
      <c r="J58" s="192">
        <v>0.10226624857468643</v>
      </c>
      <c r="L58" s="58"/>
      <c r="M58" s="62"/>
    </row>
    <row r="59" spans="1:13" ht="23" customHeight="1" x14ac:dyDescent="0.25">
      <c r="A59" s="191">
        <v>2021</v>
      </c>
      <c r="B59" s="199" t="s">
        <v>915</v>
      </c>
      <c r="C59" s="201" t="s">
        <v>915</v>
      </c>
      <c r="D59" s="190" t="s">
        <v>914</v>
      </c>
      <c r="E59" s="221">
        <v>25</v>
      </c>
      <c r="F59" s="336">
        <v>25</v>
      </c>
      <c r="G59" s="477">
        <v>37760</v>
      </c>
      <c r="H59" s="478">
        <v>37760</v>
      </c>
      <c r="I59" s="479">
        <v>37760</v>
      </c>
      <c r="J59" s="192">
        <v>0.63319189923529007</v>
      </c>
      <c r="L59" s="58"/>
      <c r="M59" s="62"/>
    </row>
    <row r="60" spans="1:13" ht="23" customHeight="1" x14ac:dyDescent="0.25">
      <c r="A60" s="191">
        <v>2021</v>
      </c>
      <c r="B60" s="199" t="s">
        <v>913</v>
      </c>
      <c r="C60" s="201" t="s">
        <v>913</v>
      </c>
      <c r="D60" s="190" t="s">
        <v>914</v>
      </c>
      <c r="E60" s="221">
        <v>18</v>
      </c>
      <c r="F60" s="336">
        <v>18</v>
      </c>
      <c r="G60" s="477">
        <v>49560</v>
      </c>
      <c r="H60" s="478">
        <v>49560</v>
      </c>
      <c r="I60" s="479">
        <v>49560</v>
      </c>
      <c r="J60" s="192">
        <v>0.29931584948688711</v>
      </c>
      <c r="L60" s="58"/>
      <c r="M60" s="62"/>
    </row>
    <row r="61" spans="1:13" ht="23" customHeight="1" x14ac:dyDescent="0.25">
      <c r="A61" s="191">
        <v>2021</v>
      </c>
      <c r="B61" s="199" t="s">
        <v>913</v>
      </c>
      <c r="C61" s="201" t="s">
        <v>913</v>
      </c>
      <c r="D61" s="190" t="s">
        <v>914</v>
      </c>
      <c r="E61" s="221">
        <v>15</v>
      </c>
      <c r="F61" s="336">
        <v>15</v>
      </c>
      <c r="G61" s="477">
        <v>36580</v>
      </c>
      <c r="H61" s="478">
        <v>36580</v>
      </c>
      <c r="I61" s="479">
        <v>36580</v>
      </c>
      <c r="J61" s="192">
        <v>0.22092360319270238</v>
      </c>
      <c r="L61" s="58"/>
      <c r="M61" s="62"/>
    </row>
    <row r="62" spans="1:13" ht="23" customHeight="1" x14ac:dyDescent="0.25">
      <c r="A62" s="191">
        <v>2021</v>
      </c>
      <c r="B62" s="199" t="s">
        <v>917</v>
      </c>
      <c r="C62" s="201" t="s">
        <v>917</v>
      </c>
      <c r="D62" s="190" t="s">
        <v>928</v>
      </c>
      <c r="E62" s="221">
        <v>45</v>
      </c>
      <c r="F62" s="336">
        <v>45</v>
      </c>
      <c r="G62" s="472">
        <v>1032489</v>
      </c>
      <c r="H62" s="473">
        <v>1032489</v>
      </c>
      <c r="I62" s="474">
        <v>1032489</v>
      </c>
      <c r="J62" s="192">
        <v>0.39</v>
      </c>
      <c r="L62" s="58"/>
      <c r="M62" s="62"/>
    </row>
    <row r="63" spans="1:13" ht="23" customHeight="1" x14ac:dyDescent="0.25">
      <c r="A63" s="191">
        <v>2021</v>
      </c>
      <c r="B63" s="199" t="s">
        <v>917</v>
      </c>
      <c r="C63" s="201" t="s">
        <v>917</v>
      </c>
      <c r="D63" s="190" t="s">
        <v>919</v>
      </c>
      <c r="E63" s="221">
        <v>90</v>
      </c>
      <c r="F63" s="336">
        <v>90</v>
      </c>
      <c r="G63" s="472">
        <v>1026088</v>
      </c>
      <c r="H63" s="473">
        <v>1026088</v>
      </c>
      <c r="I63" s="474">
        <v>1026088</v>
      </c>
      <c r="J63" s="192">
        <v>0.39</v>
      </c>
      <c r="L63" s="58"/>
      <c r="M63" s="62"/>
    </row>
    <row r="64" spans="1:13" ht="23" customHeight="1" x14ac:dyDescent="0.25">
      <c r="A64" s="191">
        <v>2021</v>
      </c>
      <c r="B64" s="199" t="s">
        <v>917</v>
      </c>
      <c r="C64" s="201" t="s">
        <v>917</v>
      </c>
      <c r="D64" s="190" t="s">
        <v>921</v>
      </c>
      <c r="E64" s="221">
        <v>90</v>
      </c>
      <c r="F64" s="336">
        <v>90</v>
      </c>
      <c r="G64" s="472">
        <v>311013</v>
      </c>
      <c r="H64" s="473">
        <v>311013</v>
      </c>
      <c r="I64" s="474">
        <v>311013</v>
      </c>
      <c r="J64" s="192">
        <v>0.12</v>
      </c>
      <c r="L64" s="58"/>
      <c r="M64" s="62"/>
    </row>
    <row r="65" spans="1:13" ht="23" customHeight="1" x14ac:dyDescent="0.25">
      <c r="A65" s="191">
        <v>2021</v>
      </c>
      <c r="B65" s="199" t="s">
        <v>917</v>
      </c>
      <c r="C65" s="201" t="s">
        <v>917</v>
      </c>
      <c r="D65" s="190" t="s">
        <v>922</v>
      </c>
      <c r="E65" s="221">
        <v>90</v>
      </c>
      <c r="F65" s="336">
        <v>90</v>
      </c>
      <c r="G65" s="472">
        <v>133913</v>
      </c>
      <c r="H65" s="473">
        <v>133913</v>
      </c>
      <c r="I65" s="474">
        <v>133913</v>
      </c>
      <c r="J65" s="192">
        <v>0.05</v>
      </c>
      <c r="L65" s="58"/>
      <c r="M65" s="62"/>
    </row>
    <row r="66" spans="1:13" ht="23" customHeight="1" x14ac:dyDescent="0.25">
      <c r="A66" s="191">
        <v>2021</v>
      </c>
      <c r="B66" s="199" t="s">
        <v>917</v>
      </c>
      <c r="C66" s="201" t="s">
        <v>917</v>
      </c>
      <c r="D66" s="190" t="s">
        <v>923</v>
      </c>
      <c r="E66" s="221">
        <v>90</v>
      </c>
      <c r="F66" s="336">
        <v>90</v>
      </c>
      <c r="G66" s="472">
        <v>54624</v>
      </c>
      <c r="H66" s="473">
        <v>54624</v>
      </c>
      <c r="I66" s="474">
        <v>54624</v>
      </c>
      <c r="J66" s="192">
        <v>0.02</v>
      </c>
      <c r="L66" s="58"/>
      <c r="M66" s="62"/>
    </row>
    <row r="67" spans="1:13" ht="23" customHeight="1" x14ac:dyDescent="0.25">
      <c r="A67" s="191">
        <v>2021</v>
      </c>
      <c r="B67" s="199" t="s">
        <v>917</v>
      </c>
      <c r="C67" s="201" t="s">
        <v>917</v>
      </c>
      <c r="D67" s="190" t="s">
        <v>929</v>
      </c>
      <c r="E67" s="221">
        <v>120</v>
      </c>
      <c r="F67" s="336">
        <v>120</v>
      </c>
      <c r="G67" s="472">
        <v>104582</v>
      </c>
      <c r="H67" s="473">
        <v>104582</v>
      </c>
      <c r="I67" s="474">
        <v>104582</v>
      </c>
      <c r="J67" s="192">
        <v>0.04</v>
      </c>
      <c r="L67" s="58"/>
      <c r="M67" s="62"/>
    </row>
    <row r="68" spans="1:13" ht="23" customHeight="1" x14ac:dyDescent="0.25">
      <c r="A68" s="191">
        <v>2020</v>
      </c>
      <c r="B68" s="199" t="s">
        <v>915</v>
      </c>
      <c r="C68" s="201" t="s">
        <v>915</v>
      </c>
      <c r="D68" s="190" t="s">
        <v>930</v>
      </c>
      <c r="E68" s="221">
        <v>10</v>
      </c>
      <c r="F68" s="336">
        <v>10</v>
      </c>
      <c r="G68" s="477">
        <v>16628.560000000001</v>
      </c>
      <c r="H68" s="478">
        <v>16628.560000000001</v>
      </c>
      <c r="I68" s="479">
        <v>16628.560000000001</v>
      </c>
      <c r="J68" s="192">
        <v>0.20270267634587702</v>
      </c>
      <c r="L68" s="58"/>
      <c r="M68" s="62"/>
    </row>
    <row r="69" spans="1:13" ht="23" customHeight="1" x14ac:dyDescent="0.25">
      <c r="A69" s="191">
        <v>2020</v>
      </c>
      <c r="B69" s="199" t="s">
        <v>915</v>
      </c>
      <c r="C69" s="201" t="s">
        <v>915</v>
      </c>
      <c r="D69" s="190" t="s">
        <v>931</v>
      </c>
      <c r="E69" s="221">
        <v>8</v>
      </c>
      <c r="F69" s="336">
        <v>8</v>
      </c>
      <c r="G69" s="477">
        <v>12471.42</v>
      </c>
      <c r="H69" s="478">
        <v>12471.42</v>
      </c>
      <c r="I69" s="479">
        <v>12471.42</v>
      </c>
      <c r="J69" s="192">
        <v>0.15202700725940779</v>
      </c>
      <c r="L69" s="58"/>
      <c r="M69" s="62"/>
    </row>
    <row r="70" spans="1:13" ht="23" customHeight="1" x14ac:dyDescent="0.25">
      <c r="A70" s="191">
        <v>2020</v>
      </c>
      <c r="B70" s="199" t="s">
        <v>915</v>
      </c>
      <c r="C70" s="201" t="s">
        <v>915</v>
      </c>
      <c r="D70" s="190" t="s">
        <v>930</v>
      </c>
      <c r="E70" s="221">
        <v>4</v>
      </c>
      <c r="F70" s="336">
        <v>4</v>
      </c>
      <c r="G70" s="477">
        <v>14797.79</v>
      </c>
      <c r="H70" s="478">
        <v>14797.79</v>
      </c>
      <c r="I70" s="479">
        <v>14797.79</v>
      </c>
      <c r="J70" s="192">
        <v>0.1803855316999341</v>
      </c>
      <c r="L70" s="58"/>
      <c r="M70" s="62"/>
    </row>
    <row r="71" spans="1:13" ht="23" customHeight="1" x14ac:dyDescent="0.25">
      <c r="A71" s="191">
        <v>2020</v>
      </c>
      <c r="B71" s="199" t="s">
        <v>913</v>
      </c>
      <c r="C71" s="201" t="s">
        <v>913</v>
      </c>
      <c r="D71" s="190" t="s">
        <v>932</v>
      </c>
      <c r="E71" s="221">
        <v>25</v>
      </c>
      <c r="F71" s="336">
        <v>25</v>
      </c>
      <c r="G71" s="477">
        <v>33785.760000000002</v>
      </c>
      <c r="H71" s="478">
        <v>33785.760000000002</v>
      </c>
      <c r="I71" s="479">
        <v>33785.760000000002</v>
      </c>
      <c r="J71" s="192">
        <v>1</v>
      </c>
      <c r="L71" s="58"/>
      <c r="M71" s="62"/>
    </row>
    <row r="72" spans="1:13" ht="23" customHeight="1" x14ac:dyDescent="0.25">
      <c r="A72" s="191">
        <v>2020</v>
      </c>
      <c r="B72" s="199" t="s">
        <v>915</v>
      </c>
      <c r="C72" s="201" t="s">
        <v>915</v>
      </c>
      <c r="D72" s="190" t="s">
        <v>930</v>
      </c>
      <c r="E72" s="221">
        <v>5</v>
      </c>
      <c r="F72" s="336">
        <v>5</v>
      </c>
      <c r="G72" s="477">
        <v>12176.47</v>
      </c>
      <c r="H72" s="478">
        <v>12176.47</v>
      </c>
      <c r="I72" s="479">
        <v>12176.47</v>
      </c>
      <c r="J72" s="192">
        <v>0.14843155735946356</v>
      </c>
      <c r="L72" s="58"/>
      <c r="M72" s="62"/>
    </row>
    <row r="73" spans="1:13" ht="23" customHeight="1" x14ac:dyDescent="0.25">
      <c r="A73" s="191">
        <v>2020</v>
      </c>
      <c r="B73" s="199" t="s">
        <v>915</v>
      </c>
      <c r="C73" s="201" t="s">
        <v>915</v>
      </c>
      <c r="D73" s="190" t="s">
        <v>933</v>
      </c>
      <c r="E73" s="221">
        <v>5</v>
      </c>
      <c r="F73" s="336">
        <v>5</v>
      </c>
      <c r="G73" s="477">
        <v>11564</v>
      </c>
      <c r="H73" s="478">
        <v>11564</v>
      </c>
      <c r="I73" s="479">
        <v>11564</v>
      </c>
      <c r="J73" s="192">
        <v>0.14096552854027783</v>
      </c>
      <c r="L73" s="58"/>
      <c r="M73" s="62"/>
    </row>
    <row r="74" spans="1:13" ht="23" customHeight="1" x14ac:dyDescent="0.25">
      <c r="A74" s="191">
        <v>2020</v>
      </c>
      <c r="B74" s="199" t="s">
        <v>915</v>
      </c>
      <c r="C74" s="201" t="s">
        <v>915</v>
      </c>
      <c r="D74" s="190" t="s">
        <v>934</v>
      </c>
      <c r="E74" s="221">
        <v>2</v>
      </c>
      <c r="F74" s="336">
        <v>2</v>
      </c>
      <c r="G74" s="477">
        <v>2950</v>
      </c>
      <c r="H74" s="478">
        <v>2950</v>
      </c>
      <c r="I74" s="479">
        <v>2950</v>
      </c>
      <c r="J74" s="192">
        <v>3.5960594015376997E-2</v>
      </c>
      <c r="L74" s="58"/>
      <c r="M74" s="62"/>
    </row>
    <row r="75" spans="1:13" ht="23" customHeight="1" x14ac:dyDescent="0.25">
      <c r="A75" s="191">
        <v>2020</v>
      </c>
      <c r="B75" s="199" t="s">
        <v>915</v>
      </c>
      <c r="C75" s="201" t="s">
        <v>915</v>
      </c>
      <c r="D75" s="189" t="s">
        <v>935</v>
      </c>
      <c r="E75" s="221">
        <v>6</v>
      </c>
      <c r="F75" s="336">
        <v>6</v>
      </c>
      <c r="G75" s="477">
        <v>11446</v>
      </c>
      <c r="H75" s="478">
        <v>11446</v>
      </c>
      <c r="I75" s="479">
        <v>11446</v>
      </c>
      <c r="J75" s="192">
        <v>0.13952710477966276</v>
      </c>
      <c r="L75" s="58"/>
      <c r="M75" s="62"/>
    </row>
    <row r="76" spans="1:13" ht="23" customHeight="1" x14ac:dyDescent="0.25">
      <c r="A76" s="191">
        <v>2020</v>
      </c>
      <c r="B76" s="199" t="s">
        <v>917</v>
      </c>
      <c r="C76" s="201" t="s">
        <v>917</v>
      </c>
      <c r="D76" s="190" t="s">
        <v>928</v>
      </c>
      <c r="E76" s="221">
        <v>45</v>
      </c>
      <c r="F76" s="336">
        <v>45</v>
      </c>
      <c r="G76" s="472">
        <v>1012540</v>
      </c>
      <c r="H76" s="473">
        <v>1012540</v>
      </c>
      <c r="I76" s="474">
        <v>1012540</v>
      </c>
      <c r="J76" s="192">
        <v>0.43</v>
      </c>
      <c r="L76" s="58"/>
      <c r="M76" s="62"/>
    </row>
    <row r="77" spans="1:13" ht="23" customHeight="1" x14ac:dyDescent="0.25">
      <c r="A77" s="191">
        <v>2020</v>
      </c>
      <c r="B77" s="199" t="s">
        <v>917</v>
      </c>
      <c r="C77" s="201" t="s">
        <v>917</v>
      </c>
      <c r="D77" s="190" t="s">
        <v>919</v>
      </c>
      <c r="E77" s="221">
        <v>90</v>
      </c>
      <c r="F77" s="336">
        <v>90</v>
      </c>
      <c r="G77" s="472">
        <v>1006264</v>
      </c>
      <c r="H77" s="473">
        <v>1006264</v>
      </c>
      <c r="I77" s="474">
        <v>1006264</v>
      </c>
      <c r="J77" s="192">
        <v>0.42</v>
      </c>
      <c r="L77" s="58"/>
      <c r="M77" s="62"/>
    </row>
    <row r="78" spans="1:13" ht="23" customHeight="1" x14ac:dyDescent="0.25">
      <c r="A78" s="191">
        <v>2020</v>
      </c>
      <c r="B78" s="199" t="s">
        <v>917</v>
      </c>
      <c r="C78" s="201" t="s">
        <v>917</v>
      </c>
      <c r="D78" s="190" t="s">
        <v>921</v>
      </c>
      <c r="E78" s="221">
        <v>150</v>
      </c>
      <c r="F78" s="336">
        <v>150</v>
      </c>
      <c r="G78" s="472">
        <v>164460</v>
      </c>
      <c r="H78" s="473">
        <v>164460</v>
      </c>
      <c r="I78" s="474">
        <v>164460</v>
      </c>
      <c r="J78" s="192">
        <v>7.0000000000000007E-2</v>
      </c>
      <c r="L78" s="58"/>
      <c r="M78" s="62"/>
    </row>
    <row r="79" spans="1:13" ht="23" customHeight="1" x14ac:dyDescent="0.25">
      <c r="A79" s="191">
        <v>2020</v>
      </c>
      <c r="B79" s="199" t="s">
        <v>917</v>
      </c>
      <c r="C79" s="201" t="s">
        <v>917</v>
      </c>
      <c r="D79" s="190" t="s">
        <v>922</v>
      </c>
      <c r="E79" s="221">
        <v>90</v>
      </c>
      <c r="F79" s="336">
        <v>90</v>
      </c>
      <c r="G79" s="472">
        <v>131325</v>
      </c>
      <c r="H79" s="473">
        <v>131325</v>
      </c>
      <c r="I79" s="474">
        <v>131325</v>
      </c>
      <c r="J79" s="192">
        <v>0.06</v>
      </c>
      <c r="L79" s="58"/>
      <c r="M79" s="62"/>
    </row>
    <row r="80" spans="1:13" ht="23" customHeight="1" x14ac:dyDescent="0.25">
      <c r="A80" s="191">
        <v>2020</v>
      </c>
      <c r="B80" s="199" t="s">
        <v>917</v>
      </c>
      <c r="C80" s="201" t="s">
        <v>917</v>
      </c>
      <c r="D80" s="190" t="s">
        <v>923</v>
      </c>
      <c r="E80" s="221">
        <v>90</v>
      </c>
      <c r="F80" s="336">
        <v>90</v>
      </c>
      <c r="G80" s="472">
        <v>53569</v>
      </c>
      <c r="H80" s="473">
        <v>53569</v>
      </c>
      <c r="I80" s="474">
        <v>53569</v>
      </c>
      <c r="J80" s="192">
        <v>0.02</v>
      </c>
      <c r="L80" s="58"/>
      <c r="M80" s="62"/>
    </row>
    <row r="81" spans="1:18" ht="23" customHeight="1" x14ac:dyDescent="0.25">
      <c r="A81" s="191">
        <v>2019</v>
      </c>
      <c r="B81" s="199" t="s">
        <v>915</v>
      </c>
      <c r="C81" s="201" t="s">
        <v>915</v>
      </c>
      <c r="D81" s="190" t="s">
        <v>936</v>
      </c>
      <c r="E81" s="221">
        <v>50</v>
      </c>
      <c r="F81" s="336">
        <v>50</v>
      </c>
      <c r="G81" s="477">
        <v>78729.600000000006</v>
      </c>
      <c r="H81" s="478">
        <v>78729.600000000006</v>
      </c>
      <c r="I81" s="479">
        <v>78729.600000000006</v>
      </c>
      <c r="J81" s="192">
        <v>0.78624541887130417</v>
      </c>
      <c r="L81" s="58"/>
      <c r="M81" s="62"/>
    </row>
    <row r="82" spans="1:18" ht="23" customHeight="1" x14ac:dyDescent="0.25">
      <c r="A82" s="191">
        <v>2019</v>
      </c>
      <c r="B82" s="199" t="s">
        <v>915</v>
      </c>
      <c r="C82" s="201" t="s">
        <v>915</v>
      </c>
      <c r="D82" s="190" t="s">
        <v>937</v>
      </c>
      <c r="E82" s="221">
        <v>4</v>
      </c>
      <c r="F82" s="336">
        <v>4</v>
      </c>
      <c r="G82" s="477">
        <v>11674.92</v>
      </c>
      <c r="H82" s="478">
        <v>11674.92</v>
      </c>
      <c r="I82" s="479">
        <v>11674.92</v>
      </c>
      <c r="J82" s="192">
        <v>0.11659340788837953</v>
      </c>
      <c r="L82" s="58"/>
      <c r="M82" s="62"/>
    </row>
    <row r="83" spans="1:18" ht="23" customHeight="1" x14ac:dyDescent="0.25">
      <c r="A83" s="191">
        <v>2019</v>
      </c>
      <c r="B83" s="199" t="s">
        <v>915</v>
      </c>
      <c r="C83" s="201" t="s">
        <v>915</v>
      </c>
      <c r="D83" s="190" t="s">
        <v>931</v>
      </c>
      <c r="E83" s="221">
        <v>4</v>
      </c>
      <c r="F83" s="336">
        <v>4</v>
      </c>
      <c r="G83" s="477">
        <v>9729.1</v>
      </c>
      <c r="H83" s="478">
        <v>9729.1</v>
      </c>
      <c r="I83" s="479">
        <v>9729.1</v>
      </c>
      <c r="J83" s="192">
        <v>9.7161173240316284E-2</v>
      </c>
      <c r="L83" s="58"/>
      <c r="M83" s="62"/>
    </row>
    <row r="84" spans="1:18" ht="23" customHeight="1" x14ac:dyDescent="0.25">
      <c r="A84" s="191">
        <v>2019</v>
      </c>
      <c r="B84" s="199" t="s">
        <v>917</v>
      </c>
      <c r="C84" s="201" t="s">
        <v>917</v>
      </c>
      <c r="D84" s="190" t="s">
        <v>928</v>
      </c>
      <c r="E84" s="221">
        <v>45</v>
      </c>
      <c r="F84" s="336">
        <v>45</v>
      </c>
      <c r="G84" s="472">
        <v>993662</v>
      </c>
      <c r="H84" s="473">
        <v>993662</v>
      </c>
      <c r="I84" s="474">
        <v>993662</v>
      </c>
      <c r="J84" s="192">
        <v>0.42</v>
      </c>
      <c r="L84" s="58"/>
      <c r="M84" s="62"/>
    </row>
    <row r="85" spans="1:18" ht="23" customHeight="1" x14ac:dyDescent="0.25">
      <c r="A85" s="191">
        <v>2019</v>
      </c>
      <c r="B85" s="199" t="s">
        <v>917</v>
      </c>
      <c r="C85" s="201" t="s">
        <v>917</v>
      </c>
      <c r="D85" s="190" t="s">
        <v>919</v>
      </c>
      <c r="E85" s="221">
        <v>90</v>
      </c>
      <c r="F85" s="336">
        <v>90</v>
      </c>
      <c r="G85" s="472">
        <v>417117</v>
      </c>
      <c r="H85" s="473">
        <v>417117</v>
      </c>
      <c r="I85" s="474">
        <v>417117</v>
      </c>
      <c r="J85" s="192">
        <v>0.18</v>
      </c>
      <c r="L85" s="58"/>
      <c r="M85" s="62"/>
    </row>
    <row r="86" spans="1:18" ht="23" customHeight="1" x14ac:dyDescent="0.25">
      <c r="A86" s="191">
        <v>2019</v>
      </c>
      <c r="B86" s="199" t="s">
        <v>917</v>
      </c>
      <c r="C86" s="201" t="s">
        <v>917</v>
      </c>
      <c r="D86" s="190" t="s">
        <v>921</v>
      </c>
      <c r="E86" s="221">
        <v>90</v>
      </c>
      <c r="F86" s="336">
        <v>90</v>
      </c>
      <c r="G86" s="472">
        <v>750782</v>
      </c>
      <c r="H86" s="473">
        <v>750782</v>
      </c>
      <c r="I86" s="474">
        <v>750782</v>
      </c>
      <c r="J86" s="192">
        <v>0.32</v>
      </c>
      <c r="L86" s="58"/>
      <c r="M86" s="62"/>
    </row>
    <row r="87" spans="1:18" ht="23" customHeight="1" x14ac:dyDescent="0.25">
      <c r="A87" s="191">
        <v>2019</v>
      </c>
      <c r="B87" s="199" t="s">
        <v>917</v>
      </c>
      <c r="C87" s="201" t="s">
        <v>917</v>
      </c>
      <c r="D87" s="190" t="s">
        <v>922</v>
      </c>
      <c r="E87" s="221">
        <v>90</v>
      </c>
      <c r="F87" s="336">
        <v>90</v>
      </c>
      <c r="G87" s="472">
        <v>128877</v>
      </c>
      <c r="H87" s="473">
        <v>128877</v>
      </c>
      <c r="I87" s="474">
        <v>128877</v>
      </c>
      <c r="J87" s="192">
        <v>0.06</v>
      </c>
      <c r="L87" s="58"/>
      <c r="M87" s="62"/>
    </row>
    <row r="88" spans="1:18" ht="23" customHeight="1" x14ac:dyDescent="0.25">
      <c r="A88" s="191">
        <v>2019</v>
      </c>
      <c r="B88" s="199" t="s">
        <v>917</v>
      </c>
      <c r="C88" s="201" t="s">
        <v>917</v>
      </c>
      <c r="D88" s="190" t="s">
        <v>923</v>
      </c>
      <c r="E88" s="221">
        <v>90</v>
      </c>
      <c r="F88" s="336">
        <v>90</v>
      </c>
      <c r="G88" s="472">
        <v>52570</v>
      </c>
      <c r="H88" s="473">
        <v>52570</v>
      </c>
      <c r="I88" s="474">
        <v>52570</v>
      </c>
      <c r="J88" s="192">
        <v>0.02</v>
      </c>
      <c r="L88" s="58"/>
      <c r="M88" s="62"/>
    </row>
    <row r="89" spans="1:18" ht="23" customHeight="1" x14ac:dyDescent="0.25">
      <c r="A89" s="191">
        <v>2018</v>
      </c>
      <c r="B89" s="199" t="s">
        <v>917</v>
      </c>
      <c r="C89" s="201" t="s">
        <v>917</v>
      </c>
      <c r="D89" s="190" t="s">
        <v>928</v>
      </c>
      <c r="E89" s="221">
        <v>45</v>
      </c>
      <c r="F89" s="336">
        <v>45</v>
      </c>
      <c r="G89" s="472">
        <v>973038</v>
      </c>
      <c r="H89" s="473">
        <v>973038</v>
      </c>
      <c r="I89" s="474">
        <v>973038</v>
      </c>
      <c r="J89" s="192">
        <v>0.42</v>
      </c>
      <c r="L89" s="58"/>
      <c r="M89" s="62"/>
    </row>
    <row r="90" spans="1:18" ht="23" customHeight="1" x14ac:dyDescent="0.25">
      <c r="A90" s="191">
        <v>2018</v>
      </c>
      <c r="B90" s="199" t="s">
        <v>917</v>
      </c>
      <c r="C90" s="201" t="s">
        <v>917</v>
      </c>
      <c r="D90" s="190" t="s">
        <v>921</v>
      </c>
      <c r="E90" s="221">
        <v>150</v>
      </c>
      <c r="F90" s="336">
        <v>150</v>
      </c>
      <c r="G90" s="472">
        <v>750782</v>
      </c>
      <c r="H90" s="473">
        <v>750782</v>
      </c>
      <c r="I90" s="474">
        <v>750782</v>
      </c>
      <c r="J90" s="192">
        <v>0.32</v>
      </c>
      <c r="L90" s="58"/>
      <c r="M90" s="62"/>
    </row>
    <row r="91" spans="1:18" ht="23" customHeight="1" x14ac:dyDescent="0.25">
      <c r="A91" s="191">
        <v>2018</v>
      </c>
      <c r="B91" s="199" t="s">
        <v>917</v>
      </c>
      <c r="C91" s="201" t="s">
        <v>917</v>
      </c>
      <c r="D91" s="190" t="s">
        <v>938</v>
      </c>
      <c r="E91" s="221">
        <v>180</v>
      </c>
      <c r="F91" s="336">
        <v>180</v>
      </c>
      <c r="G91" s="472">
        <v>181447</v>
      </c>
      <c r="H91" s="473">
        <v>181447</v>
      </c>
      <c r="I91" s="474">
        <v>181447</v>
      </c>
      <c r="J91" s="192">
        <v>0.08</v>
      </c>
      <c r="L91" s="58"/>
      <c r="M91" s="62"/>
    </row>
    <row r="92" spans="1:18" ht="23" customHeight="1" x14ac:dyDescent="0.25">
      <c r="A92" s="191">
        <v>2018</v>
      </c>
      <c r="B92" s="199" t="s">
        <v>917</v>
      </c>
      <c r="C92" s="201" t="s">
        <v>917</v>
      </c>
      <c r="D92" s="190" t="s">
        <v>939</v>
      </c>
      <c r="E92" s="221">
        <v>90</v>
      </c>
      <c r="F92" s="336">
        <v>90</v>
      </c>
      <c r="G92" s="472">
        <v>417117</v>
      </c>
      <c r="H92" s="473">
        <v>417117</v>
      </c>
      <c r="I92" s="474">
        <v>417117</v>
      </c>
      <c r="J92" s="192">
        <v>0.18</v>
      </c>
      <c r="L92" s="58"/>
      <c r="M92" s="62"/>
    </row>
    <row r="93" spans="1:18" ht="23.25" customHeight="1" x14ac:dyDescent="0.25">
      <c r="A93" s="191">
        <v>2018</v>
      </c>
      <c r="B93" s="199" t="s">
        <v>940</v>
      </c>
      <c r="C93" s="201" t="s">
        <v>940</v>
      </c>
      <c r="D93" s="190" t="s">
        <v>941</v>
      </c>
      <c r="E93" s="221">
        <v>90</v>
      </c>
      <c r="F93" s="336">
        <v>90</v>
      </c>
      <c r="G93" s="472">
        <v>141904</v>
      </c>
      <c r="H93" s="473">
        <v>141904</v>
      </c>
      <c r="I93" s="474">
        <v>141904</v>
      </c>
      <c r="J93" s="192">
        <v>1</v>
      </c>
    </row>
    <row r="94" spans="1:18" ht="26.25" customHeight="1" x14ac:dyDescent="0.25">
      <c r="A94" s="395" t="s">
        <v>381</v>
      </c>
      <c r="B94" s="395"/>
      <c r="C94" s="395"/>
      <c r="D94" s="395"/>
      <c r="E94" s="395"/>
      <c r="F94" s="395"/>
      <c r="G94" s="395"/>
      <c r="H94" s="395"/>
      <c r="I94" s="395"/>
      <c r="J94" s="395"/>
      <c r="L94" s="63" t="s">
        <v>396</v>
      </c>
      <c r="M94" s="61" t="s">
        <v>397</v>
      </c>
      <c r="R94" s="67">
        <v>0</v>
      </c>
    </row>
    <row r="95" spans="1:18" ht="26.25" customHeight="1" x14ac:dyDescent="0.25">
      <c r="A95" s="350" t="s">
        <v>373</v>
      </c>
      <c r="B95" s="350"/>
      <c r="C95" s="350"/>
      <c r="D95" s="350"/>
      <c r="E95" s="350"/>
      <c r="F95" s="350"/>
      <c r="G95" s="350"/>
      <c r="H95" s="350"/>
      <c r="I95" s="350"/>
      <c r="J95" s="350"/>
    </row>
    <row r="96" spans="1:18" ht="25.25" customHeight="1" x14ac:dyDescent="0.25">
      <c r="A96" s="218" t="s">
        <v>579</v>
      </c>
      <c r="B96" s="218"/>
      <c r="C96" s="218"/>
      <c r="D96" s="218"/>
      <c r="E96" s="218"/>
      <c r="F96" s="218"/>
      <c r="G96" s="218"/>
      <c r="H96" s="218"/>
      <c r="I96" s="218"/>
      <c r="J96" s="218"/>
    </row>
    <row r="97" spans="1:18" ht="13" x14ac:dyDescent="0.3">
      <c r="A97" s="239" t="s">
        <v>293</v>
      </c>
      <c r="B97" s="239"/>
      <c r="C97" s="239"/>
      <c r="D97" s="239"/>
      <c r="E97" s="239"/>
      <c r="F97" s="239"/>
      <c r="G97" s="239"/>
      <c r="H97" s="239"/>
      <c r="I97" s="239"/>
      <c r="J97" s="239"/>
    </row>
    <row r="98" spans="1:18" ht="13.25" customHeight="1" x14ac:dyDescent="0.25">
      <c r="A98" s="223"/>
      <c r="B98" s="223"/>
      <c r="C98" s="223"/>
      <c r="D98" s="223"/>
      <c r="E98" s="224"/>
      <c r="F98" s="100" t="s">
        <v>1</v>
      </c>
      <c r="G98" s="100" t="s">
        <v>2</v>
      </c>
      <c r="H98" s="272" t="s">
        <v>3</v>
      </c>
      <c r="I98" s="340"/>
      <c r="J98" s="273"/>
      <c r="L98" s="54" t="s">
        <v>388</v>
      </c>
    </row>
    <row r="99" spans="1:18" ht="47.25" customHeight="1" x14ac:dyDescent="0.25">
      <c r="A99" s="227" t="s">
        <v>294</v>
      </c>
      <c r="B99" s="228"/>
      <c r="C99" s="228"/>
      <c r="D99" s="228"/>
      <c r="E99" s="229"/>
      <c r="F99" s="99" t="s">
        <v>15</v>
      </c>
      <c r="G99" s="99"/>
      <c r="H99" s="199"/>
      <c r="I99" s="200"/>
      <c r="J99" s="201"/>
      <c r="L99" s="55" t="str">
        <f>CONCATENATE("(",LEN(H99),")")</f>
        <v>(0)</v>
      </c>
      <c r="M99" s="53" t="str">
        <f>IF(( AND(F99="x",G99="x") ),"(*) Marcar solo un valor: Si o No",IF(AND(G99="x",LEN(H99)=0),"(*) Completar la celda de explicación",
CONCATENATE("(Si/No) Marcar con 'X' solo uno de los campos. (Explicación) Longitud Máxima de ",Explicacion_LongMaximo," caracteres")))</f>
        <v>(Si/No) Marcar con 'X' solo uno de los campos. (Explicación) Longitud Máxima de 1000 caracteres</v>
      </c>
      <c r="R99" s="67">
        <v>117</v>
      </c>
    </row>
    <row r="100" spans="1:18" ht="50.25" customHeight="1" x14ac:dyDescent="0.25">
      <c r="A100" s="240" t="s">
        <v>295</v>
      </c>
      <c r="B100" s="240"/>
      <c r="C100" s="240"/>
      <c r="D100" s="240"/>
      <c r="E100" s="240"/>
      <c r="F100" s="240"/>
      <c r="G100" s="240"/>
      <c r="H100" s="240"/>
      <c r="I100" s="240"/>
      <c r="J100" s="240"/>
    </row>
    <row r="101" spans="1:18" ht="14.5" x14ac:dyDescent="0.35">
      <c r="A101" s="27"/>
      <c r="B101" s="27"/>
      <c r="C101" s="27" t="s">
        <v>135</v>
      </c>
      <c r="D101" s="99" t="s">
        <v>15</v>
      </c>
      <c r="E101" s="4"/>
      <c r="F101" s="31" t="s">
        <v>2</v>
      </c>
      <c r="H101" s="99"/>
      <c r="M101" s="41" t="str">
        <f>IF(( AND($D$101="x",$H$101="x") ),"(*) Marcar solo un valor: Si o No","")</f>
        <v/>
      </c>
      <c r="R101" s="67">
        <v>308</v>
      </c>
    </row>
    <row r="102" spans="1:18" ht="25.5" customHeight="1" x14ac:dyDescent="0.35">
      <c r="A102" s="335" t="s">
        <v>768</v>
      </c>
      <c r="B102" s="335"/>
      <c r="C102" s="335"/>
      <c r="D102" s="335"/>
      <c r="E102" s="335"/>
      <c r="F102" s="335"/>
      <c r="G102" s="335"/>
      <c r="H102" s="335"/>
      <c r="I102" s="335"/>
      <c r="J102" s="335"/>
      <c r="L102"/>
    </row>
    <row r="103" spans="1:18" ht="20.5" x14ac:dyDescent="0.25">
      <c r="A103" s="284" t="s">
        <v>296</v>
      </c>
      <c r="B103" s="284"/>
      <c r="C103" s="284"/>
      <c r="D103" s="284"/>
      <c r="E103" s="284"/>
      <c r="F103" s="284"/>
      <c r="G103" s="284"/>
      <c r="H103" s="284"/>
      <c r="I103" s="284"/>
      <c r="J103" s="284"/>
      <c r="L103" s="58" t="s">
        <v>394</v>
      </c>
      <c r="M103" s="62" t="s">
        <v>395</v>
      </c>
      <c r="R103" s="67">
        <v>309</v>
      </c>
    </row>
    <row r="104" spans="1:18" x14ac:dyDescent="0.25">
      <c r="A104" s="285" t="s">
        <v>942</v>
      </c>
      <c r="B104" s="285"/>
      <c r="C104" s="285"/>
      <c r="D104" s="285"/>
      <c r="E104" s="285"/>
      <c r="F104" s="285"/>
      <c r="G104" s="285"/>
      <c r="H104" s="285"/>
      <c r="I104" s="285"/>
      <c r="J104" s="285"/>
    </row>
    <row r="105" spans="1:18" x14ac:dyDescent="0.25">
      <c r="A105" s="285" t="s">
        <v>943</v>
      </c>
      <c r="B105" s="285"/>
      <c r="C105" s="285"/>
      <c r="D105" s="285"/>
      <c r="E105" s="285"/>
      <c r="F105" s="285"/>
      <c r="G105" s="285"/>
      <c r="H105" s="285"/>
      <c r="I105" s="285"/>
      <c r="J105" s="285"/>
    </row>
    <row r="106" spans="1:18" x14ac:dyDescent="0.25">
      <c r="A106" s="285" t="s">
        <v>944</v>
      </c>
      <c r="B106" s="285"/>
      <c r="C106" s="285"/>
      <c r="D106" s="285"/>
      <c r="E106" s="285"/>
      <c r="F106" s="285"/>
      <c r="G106" s="285"/>
      <c r="H106" s="285"/>
      <c r="I106" s="285"/>
      <c r="J106" s="285"/>
    </row>
    <row r="107" spans="1:18" ht="20" x14ac:dyDescent="0.25">
      <c r="L107" s="63" t="s">
        <v>396</v>
      </c>
      <c r="M107" s="61" t="s">
        <v>397</v>
      </c>
      <c r="R107" s="67">
        <v>0</v>
      </c>
    </row>
  </sheetData>
  <sheetProtection algorithmName="SHA-512" hashValue="19K1GnA6iLBGk/sxg0u86cOfi2sA0JaVSnt21rCg+RuhWolzdRA2/VJJcvBvI881+UErL1NjjQQJv/4UGhqlRQ==" saltValue="NwYlN1EYY4080pe6R9OFiw==" spinCount="100000" sheet="1" objects="1" scenarios="1" formatCells="0" formatRows="0" insertRows="0"/>
  <mergeCells count="226">
    <mergeCell ref="B89:C89"/>
    <mergeCell ref="B90:C90"/>
    <mergeCell ref="B91:C91"/>
    <mergeCell ref="B92:C92"/>
    <mergeCell ref="G89:I89"/>
    <mergeCell ref="G90:I90"/>
    <mergeCell ref="G91:I91"/>
    <mergeCell ref="G92:I92"/>
    <mergeCell ref="E83:F83"/>
    <mergeCell ref="E84:F84"/>
    <mergeCell ref="E85:F85"/>
    <mergeCell ref="E86:F86"/>
    <mergeCell ref="E87:F87"/>
    <mergeCell ref="E89:F89"/>
    <mergeCell ref="E90:F90"/>
    <mergeCell ref="E91:F91"/>
    <mergeCell ref="E92:F92"/>
    <mergeCell ref="B82:C82"/>
    <mergeCell ref="E82:F82"/>
    <mergeCell ref="G82:I82"/>
    <mergeCell ref="B88:C88"/>
    <mergeCell ref="E88:F88"/>
    <mergeCell ref="G88:I88"/>
    <mergeCell ref="B80:C80"/>
    <mergeCell ref="E80:F80"/>
    <mergeCell ref="G80:I80"/>
    <mergeCell ref="B81:C81"/>
    <mergeCell ref="E81:F81"/>
    <mergeCell ref="G81:I81"/>
    <mergeCell ref="G83:I83"/>
    <mergeCell ref="G84:I84"/>
    <mergeCell ref="G85:I85"/>
    <mergeCell ref="G86:I86"/>
    <mergeCell ref="G87:I87"/>
    <mergeCell ref="B83:C83"/>
    <mergeCell ref="B84:C84"/>
    <mergeCell ref="B85:C85"/>
    <mergeCell ref="B86:C86"/>
    <mergeCell ref="B87:C87"/>
    <mergeCell ref="B78:C78"/>
    <mergeCell ref="E78:F78"/>
    <mergeCell ref="G78:I78"/>
    <mergeCell ref="B79:C79"/>
    <mergeCell ref="E79:F79"/>
    <mergeCell ref="G79:I79"/>
    <mergeCell ref="B76:C76"/>
    <mergeCell ref="E76:F76"/>
    <mergeCell ref="G76:I76"/>
    <mergeCell ref="B77:C77"/>
    <mergeCell ref="E77:F77"/>
    <mergeCell ref="G77:I77"/>
    <mergeCell ref="B74:C74"/>
    <mergeCell ref="E74:F74"/>
    <mergeCell ref="G74:I74"/>
    <mergeCell ref="B75:C75"/>
    <mergeCell ref="E75:F75"/>
    <mergeCell ref="G75:I75"/>
    <mergeCell ref="B72:C72"/>
    <mergeCell ref="E72:F72"/>
    <mergeCell ref="G72:I72"/>
    <mergeCell ref="B73:C73"/>
    <mergeCell ref="E73:F73"/>
    <mergeCell ref="G73:I73"/>
    <mergeCell ref="B70:C70"/>
    <mergeCell ref="E70:F70"/>
    <mergeCell ref="G70:I70"/>
    <mergeCell ref="B71:C71"/>
    <mergeCell ref="E71:F71"/>
    <mergeCell ref="G71:I71"/>
    <mergeCell ref="B68:C68"/>
    <mergeCell ref="E68:F68"/>
    <mergeCell ref="G68:I68"/>
    <mergeCell ref="B69:C69"/>
    <mergeCell ref="E69:F69"/>
    <mergeCell ref="G69:I69"/>
    <mergeCell ref="B66:C66"/>
    <mergeCell ref="E66:F66"/>
    <mergeCell ref="G66:I66"/>
    <mergeCell ref="B67:C67"/>
    <mergeCell ref="E67:F67"/>
    <mergeCell ref="G67:I67"/>
    <mergeCell ref="B64:C64"/>
    <mergeCell ref="E64:F64"/>
    <mergeCell ref="G64:I64"/>
    <mergeCell ref="B65:C65"/>
    <mergeCell ref="E65:F65"/>
    <mergeCell ref="G65:I65"/>
    <mergeCell ref="B62:C62"/>
    <mergeCell ref="E62:F62"/>
    <mergeCell ref="G62:I62"/>
    <mergeCell ref="B63:C63"/>
    <mergeCell ref="E63:F63"/>
    <mergeCell ref="G63:I63"/>
    <mergeCell ref="B60:C60"/>
    <mergeCell ref="E60:F60"/>
    <mergeCell ref="G60:I60"/>
    <mergeCell ref="B61:C61"/>
    <mergeCell ref="E61:F61"/>
    <mergeCell ref="G61:I61"/>
    <mergeCell ref="B58:C58"/>
    <mergeCell ref="E58:F58"/>
    <mergeCell ref="G58:I58"/>
    <mergeCell ref="B59:C59"/>
    <mergeCell ref="E59:F59"/>
    <mergeCell ref="G59:I59"/>
    <mergeCell ref="B56:C56"/>
    <mergeCell ref="E56:F56"/>
    <mergeCell ref="G56:I56"/>
    <mergeCell ref="B57:C57"/>
    <mergeCell ref="E57:F57"/>
    <mergeCell ref="G57:I57"/>
    <mergeCell ref="B54:C54"/>
    <mergeCell ref="E54:F54"/>
    <mergeCell ref="G54:I54"/>
    <mergeCell ref="B55:C55"/>
    <mergeCell ref="E55:F55"/>
    <mergeCell ref="G55:I55"/>
    <mergeCell ref="B52:C52"/>
    <mergeCell ref="E52:F52"/>
    <mergeCell ref="G52:I52"/>
    <mergeCell ref="B53:C53"/>
    <mergeCell ref="E53:F53"/>
    <mergeCell ref="G53:I53"/>
    <mergeCell ref="B50:C50"/>
    <mergeCell ref="E50:F50"/>
    <mergeCell ref="G50:I50"/>
    <mergeCell ref="B51:C51"/>
    <mergeCell ref="E51:F51"/>
    <mergeCell ref="G51:I51"/>
    <mergeCell ref="B48:C48"/>
    <mergeCell ref="E48:F48"/>
    <mergeCell ref="G48:I48"/>
    <mergeCell ref="B49:C49"/>
    <mergeCell ref="E49:F49"/>
    <mergeCell ref="G49:I49"/>
    <mergeCell ref="G43:I43"/>
    <mergeCell ref="B40:C40"/>
    <mergeCell ref="E40:F40"/>
    <mergeCell ref="G40:I40"/>
    <mergeCell ref="B41:C41"/>
    <mergeCell ref="E41:F41"/>
    <mergeCell ref="G41:I41"/>
    <mergeCell ref="E38:F38"/>
    <mergeCell ref="G38:I38"/>
    <mergeCell ref="B39:C39"/>
    <mergeCell ref="E39:F39"/>
    <mergeCell ref="G39:I39"/>
    <mergeCell ref="B38:C38"/>
    <mergeCell ref="A36:J36"/>
    <mergeCell ref="H35:J35"/>
    <mergeCell ref="A34:E34"/>
    <mergeCell ref="B46:C46"/>
    <mergeCell ref="E46:F46"/>
    <mergeCell ref="G46:I46"/>
    <mergeCell ref="B47:C47"/>
    <mergeCell ref="E47:F47"/>
    <mergeCell ref="G47:I47"/>
    <mergeCell ref="B44:C44"/>
    <mergeCell ref="E44:F44"/>
    <mergeCell ref="G44:I44"/>
    <mergeCell ref="B45:C45"/>
    <mergeCell ref="E45:F45"/>
    <mergeCell ref="G45:I45"/>
    <mergeCell ref="E37:F37"/>
    <mergeCell ref="G37:I37"/>
    <mergeCell ref="B37:C37"/>
    <mergeCell ref="B42:C42"/>
    <mergeCell ref="E42:F42"/>
    <mergeCell ref="G42:I42"/>
    <mergeCell ref="B43:C43"/>
    <mergeCell ref="E43:F43"/>
    <mergeCell ref="A35:E35"/>
    <mergeCell ref="A106:J106"/>
    <mergeCell ref="A104:J104"/>
    <mergeCell ref="A105:J105"/>
    <mergeCell ref="B93:C93"/>
    <mergeCell ref="A103:J103"/>
    <mergeCell ref="A98:E98"/>
    <mergeCell ref="A96:J96"/>
    <mergeCell ref="A95:J95"/>
    <mergeCell ref="A94:J94"/>
    <mergeCell ref="A100:J100"/>
    <mergeCell ref="A102:J102"/>
    <mergeCell ref="A99:E99"/>
    <mergeCell ref="H98:J98"/>
    <mergeCell ref="H99:J99"/>
    <mergeCell ref="G93:I93"/>
    <mergeCell ref="A97:J97"/>
    <mergeCell ref="E93:F93"/>
    <mergeCell ref="A1:J1"/>
    <mergeCell ref="A3:J3"/>
    <mergeCell ref="A4:E4"/>
    <mergeCell ref="A19:J19"/>
    <mergeCell ref="A12:B12"/>
    <mergeCell ref="B16:F16"/>
    <mergeCell ref="B15:F15"/>
    <mergeCell ref="A5:E5"/>
    <mergeCell ref="H4:J4"/>
    <mergeCell ref="H5:J5"/>
    <mergeCell ref="B17:J17"/>
    <mergeCell ref="B18:J18"/>
    <mergeCell ref="A13:J13"/>
    <mergeCell ref="A6:J6"/>
    <mergeCell ref="A7:B7"/>
    <mergeCell ref="B8:J8"/>
    <mergeCell ref="B9:F9"/>
    <mergeCell ref="B10:F10"/>
    <mergeCell ref="A11:J11"/>
    <mergeCell ref="A21:B21"/>
    <mergeCell ref="A20:J20"/>
    <mergeCell ref="A24:B24"/>
    <mergeCell ref="I27:J27"/>
    <mergeCell ref="B28:J28"/>
    <mergeCell ref="H34:J34"/>
    <mergeCell ref="A23:J23"/>
    <mergeCell ref="H33:J33"/>
    <mergeCell ref="A32:J32"/>
    <mergeCell ref="A33:E33"/>
    <mergeCell ref="B27:D27"/>
    <mergeCell ref="E27:H27"/>
    <mergeCell ref="B25:J25"/>
    <mergeCell ref="I26:J26"/>
    <mergeCell ref="B26:D26"/>
    <mergeCell ref="E26:H26"/>
    <mergeCell ref="A29:J29"/>
    <mergeCell ref="A31:J31"/>
  </mergeCells>
  <dataValidations count="3">
    <dataValidation type="textLength" allowBlank="1" showErrorMessage="1" error="Cantidad de caracteres NO valido." sqref="H99:J99 H34:J35 H5:J5" xr:uid="{00000000-0002-0000-1C00-000000000000}">
      <formula1>Explicacion_LongMinimo</formula1>
      <formula2>Explicacion_LongMaximo</formula2>
    </dataValidation>
    <dataValidation type="custom" allowBlank="1" showDropDown="1" showInputMessage="1" showErrorMessage="1" error="Valor NO Válido." prompt="Ingrese &quot;X&quot;" sqref="H101 D21 H21 H24 D24 D30 H30 F34:G35 F99:G99 D101 F5:G5 D7 H7 G9:G10 H12 D12 G15:H16" xr:uid="{00000000-0002-0000-1C00-000001000000}">
      <formula1>COUNTIF(Respuesta_SINO,TRIM(CELL("contents")))=1</formula1>
    </dataValidation>
    <dataValidation type="decimal" allowBlank="1" showInputMessage="1" showErrorMessage="1" error="Valor NO Válido" prompt="Ingrese Número" sqref="I27:J27 J93" xr:uid="{00000000-0002-0000-1C00-000002000000}">
      <formula1>Decimal2_Minimo</formula1>
      <formula2>Decimal2_Maximo</formula2>
    </dataValidation>
  </dataValidations>
  <hyperlinks>
    <hyperlink ref="M3" location="Principal!A1" display="Volver al Indice" xr:uid="{00000000-0004-0000-1C00-000000000000}"/>
  </hyperlinks>
  <pageMargins left="0.7" right="0.7" top="0.75" bottom="0.75" header="0.3" footer="0.3"/>
  <pageSetup paperSize="9" scale="95" orientation="portrait" r:id="rId1"/>
  <rowBreaks count="1" manualBreakCount="1">
    <brk id="35"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V30"/>
  <sheetViews>
    <sheetView topLeftCell="A15" zoomScale="85" zoomScaleNormal="85" workbookViewId="0">
      <selection activeCell="C17" sqref="C17"/>
    </sheetView>
  </sheetViews>
  <sheetFormatPr baseColWidth="10" defaultColWidth="11.453125" defaultRowHeight="12.5" x14ac:dyDescent="0.25"/>
  <cols>
    <col min="1" max="1" width="2.54296875" style="1" customWidth="1"/>
    <col min="2" max="2" width="23.81640625" style="1" customWidth="1"/>
    <col min="3" max="3" width="17.1796875" style="1" customWidth="1"/>
    <col min="4" max="4" width="4.1796875" style="1" customWidth="1"/>
    <col min="5" max="5" width="4.453125" style="1" customWidth="1"/>
    <col min="6" max="6" width="17.453125" style="1" customWidth="1"/>
    <col min="7" max="7" width="19.54296875" style="1" customWidth="1"/>
    <col min="8" max="8" width="1.81640625" style="1" customWidth="1"/>
    <col min="9" max="9" width="5.1796875" style="1" bestFit="1" customWidth="1"/>
    <col min="10" max="10" width="44.54296875" style="41" customWidth="1"/>
    <col min="11" max="11" width="2.1796875" style="1" customWidth="1"/>
    <col min="12" max="12" width="3" style="1" customWidth="1"/>
    <col min="13" max="13" width="4.81640625" style="1" customWidth="1"/>
    <col min="14" max="14" width="3.81640625" style="1" customWidth="1"/>
    <col min="15" max="15" width="4.54296875" style="1" customWidth="1"/>
    <col min="16" max="16" width="3.1796875" style="1" customWidth="1"/>
    <col min="17" max="17" width="3" style="1" customWidth="1"/>
    <col min="18" max="18" width="4.54296875" style="1" customWidth="1"/>
    <col min="19" max="19" width="4" style="67" bestFit="1" customWidth="1"/>
    <col min="20" max="20" width="3.81640625" style="64" customWidth="1"/>
    <col min="21" max="21" width="4" style="67" bestFit="1" customWidth="1"/>
    <col min="22" max="22" width="3" style="67" customWidth="1"/>
    <col min="23" max="23" width="3.1796875" style="1" customWidth="1"/>
    <col min="24" max="16384" width="11.453125" style="1"/>
  </cols>
  <sheetData>
    <row r="1" spans="1:22" ht="15.5" x14ac:dyDescent="0.25">
      <c r="A1" s="242" t="s">
        <v>76</v>
      </c>
      <c r="B1" s="242"/>
      <c r="C1" s="242"/>
      <c r="D1" s="242"/>
      <c r="E1" s="242"/>
      <c r="F1" s="242"/>
      <c r="G1" s="242"/>
      <c r="U1" s="67">
        <v>2</v>
      </c>
    </row>
    <row r="2" spans="1:22" hidden="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30" customHeight="1" x14ac:dyDescent="0.25">
      <c r="A3" s="245" t="s">
        <v>77</v>
      </c>
      <c r="B3" s="245"/>
      <c r="C3" s="245"/>
      <c r="D3" s="245"/>
      <c r="E3" s="245"/>
      <c r="F3" s="245"/>
      <c r="G3" s="245"/>
      <c r="J3" s="94" t="s">
        <v>355</v>
      </c>
      <c r="U3" s="67">
        <f>SUM(V:V)</f>
        <v>2</v>
      </c>
    </row>
    <row r="4" spans="1:22" ht="15.5" x14ac:dyDescent="0.3">
      <c r="A4" s="243"/>
      <c r="B4" s="243"/>
      <c r="C4" s="243"/>
      <c r="D4" s="243"/>
      <c r="E4" s="243"/>
      <c r="F4" s="243"/>
      <c r="G4" s="243"/>
      <c r="K4" s="48"/>
    </row>
    <row r="5" spans="1:22" ht="8.25" customHeight="1" x14ac:dyDescent="0.25">
      <c r="A5" s="243"/>
      <c r="B5" s="243"/>
      <c r="C5" s="243"/>
      <c r="D5" s="243"/>
      <c r="E5" s="243"/>
      <c r="F5" s="243"/>
      <c r="G5" s="243"/>
    </row>
    <row r="6" spans="1:22" ht="25.5" customHeight="1" x14ac:dyDescent="0.25">
      <c r="A6" s="246" t="s">
        <v>78</v>
      </c>
      <c r="B6" s="247"/>
      <c r="C6" s="247"/>
      <c r="D6" s="247"/>
      <c r="E6" s="247"/>
      <c r="F6" s="247"/>
      <c r="G6" s="247"/>
    </row>
    <row r="7" spans="1:22" ht="19.5" customHeight="1" x14ac:dyDescent="0.25">
      <c r="A7" s="248" t="s">
        <v>21</v>
      </c>
      <c r="B7" s="248"/>
      <c r="C7" s="248"/>
      <c r="D7" s="248"/>
      <c r="E7" s="248"/>
      <c r="F7" s="248"/>
      <c r="G7" s="248"/>
    </row>
    <row r="8" spans="1:22" ht="13" x14ac:dyDescent="0.3">
      <c r="A8" s="239" t="s">
        <v>0</v>
      </c>
      <c r="B8" s="239"/>
      <c r="C8" s="239"/>
      <c r="D8" s="239"/>
      <c r="E8" s="239"/>
      <c r="F8" s="239"/>
      <c r="G8" s="239"/>
    </row>
    <row r="9" spans="1:22" ht="13" x14ac:dyDescent="0.25">
      <c r="A9" s="223"/>
      <c r="B9" s="223"/>
      <c r="C9" s="224"/>
      <c r="D9" s="100" t="s">
        <v>1</v>
      </c>
      <c r="E9" s="100" t="s">
        <v>2</v>
      </c>
      <c r="F9" s="225" t="s">
        <v>3</v>
      </c>
      <c r="G9" s="226"/>
      <c r="I9" s="54" t="s">
        <v>388</v>
      </c>
    </row>
    <row r="10" spans="1:22" s="45" customFormat="1" ht="60" customHeight="1" x14ac:dyDescent="0.25">
      <c r="A10" s="227" t="s">
        <v>7</v>
      </c>
      <c r="B10" s="228"/>
      <c r="C10" s="229"/>
      <c r="D10" s="99" t="s">
        <v>15</v>
      </c>
      <c r="E10" s="99"/>
      <c r="F10" s="199"/>
      <c r="G10" s="201"/>
      <c r="I10" s="55" t="str">
        <f>CONCATENATE("(",LEN(F10),")")</f>
        <v>(0)</v>
      </c>
      <c r="J10" s="52" t="str">
        <f>IF( AND(D10="x",E10="x"),"(*) Marcar solo un valor: Si o No", IF(AND(E10="x",LEN(F10)=0),"(*) Completar la celda de Explicación",
CONCATENATE("(Si/No) Marcar con 'X' solo uno de los campos. (Explicación) Longitud maxima de ",Explicacion_LongMaximo," caracteres")))</f>
        <v>(Si/No) Marcar con 'X' solo uno de los campos. (Explicación) Longitud maxima de 1000 caracteres</v>
      </c>
      <c r="K10" s="1"/>
      <c r="S10" s="68">
        <v>36</v>
      </c>
      <c r="T10" s="65"/>
      <c r="U10" s="68"/>
      <c r="V10" s="68">
        <f>IF( AND(D10="",E10=""),0,IF(AND(E10&lt;&gt;"",F10=""),0,1))</f>
        <v>1</v>
      </c>
    </row>
    <row r="11" spans="1:22" s="46" customFormat="1" ht="48" customHeight="1" x14ac:dyDescent="0.25">
      <c r="A11" s="244" t="s">
        <v>378</v>
      </c>
      <c r="B11" s="244"/>
      <c r="C11" s="244"/>
      <c r="D11" s="244"/>
      <c r="E11" s="244"/>
      <c r="F11" s="244"/>
      <c r="G11" s="244"/>
      <c r="J11" s="47"/>
      <c r="K11" s="49"/>
      <c r="S11" s="69"/>
      <c r="T11" s="66"/>
      <c r="U11" s="69"/>
      <c r="V11" s="69"/>
    </row>
    <row r="12" spans="1:22" ht="13" x14ac:dyDescent="0.3">
      <c r="A12" s="239" t="s">
        <v>4</v>
      </c>
      <c r="B12" s="239"/>
      <c r="C12" s="239"/>
      <c r="D12" s="239"/>
      <c r="E12" s="239"/>
      <c r="F12" s="239"/>
      <c r="G12" s="239"/>
    </row>
    <row r="13" spans="1:22" ht="13" x14ac:dyDescent="0.25">
      <c r="A13" s="223"/>
      <c r="B13" s="223"/>
      <c r="C13" s="224"/>
      <c r="D13" s="100" t="s">
        <v>1</v>
      </c>
      <c r="E13" s="100" t="s">
        <v>2</v>
      </c>
      <c r="F13" s="225" t="s">
        <v>3</v>
      </c>
      <c r="G13" s="226"/>
      <c r="I13" s="54" t="s">
        <v>388</v>
      </c>
    </row>
    <row r="14" spans="1:22" ht="50.25" customHeight="1" x14ac:dyDescent="0.35">
      <c r="A14" s="230" t="s">
        <v>620</v>
      </c>
      <c r="B14" s="231"/>
      <c r="C14" s="232" t="s">
        <v>5</v>
      </c>
      <c r="D14" s="99" t="s">
        <v>15</v>
      </c>
      <c r="E14" s="99"/>
      <c r="F14" s="199"/>
      <c r="G14" s="201"/>
      <c r="I14" s="55" t="str">
        <f>CONCATENATE("(",LEN(F14),")")</f>
        <v>(0)</v>
      </c>
      <c r="J14" s="52" t="str">
        <f>IF(( AND(D14="x",E14="x") ),"(*) Marcar solo un valor: Si o No",IF(AND(E14="x",LEN(F14)=0),"(*) Completar la celda de Explicación",
CONCATENATE("(Si/No) Marcar con 'X' solo uno de los campos. (Explicación) Longitud maxima de ",Explicacion_LongMaximo," caracteres")))</f>
        <v>(Si/No) Marcar con 'X' solo uno de los campos. (Explicación) Longitud maxima de 1000 caracteres</v>
      </c>
      <c r="S14" s="67">
        <v>37</v>
      </c>
      <c r="U14"/>
      <c r="V14" s="68">
        <f>IF( AND(D14="",E14=""),0,IF(AND(E14&lt;&gt;"",F14=""),0,1))</f>
        <v>1</v>
      </c>
    </row>
    <row r="15" spans="1:22" ht="29.25" customHeight="1" x14ac:dyDescent="0.25">
      <c r="A15" s="240" t="s">
        <v>6</v>
      </c>
      <c r="B15" s="240"/>
      <c r="C15" s="240"/>
      <c r="D15" s="240"/>
      <c r="E15" s="240"/>
      <c r="F15" s="240"/>
      <c r="G15" s="240"/>
    </row>
    <row r="16" spans="1:22" ht="63.75" customHeight="1" x14ac:dyDescent="0.25">
      <c r="B16" s="3" t="s">
        <v>9</v>
      </c>
      <c r="C16" s="3" t="s">
        <v>10</v>
      </c>
      <c r="D16" s="236" t="s">
        <v>11</v>
      </c>
      <c r="E16" s="237"/>
      <c r="F16" s="238"/>
      <c r="G16" s="46"/>
    </row>
    <row r="17" spans="1:21" ht="14.5" x14ac:dyDescent="0.35">
      <c r="B17" s="193">
        <v>2106948789.54</v>
      </c>
      <c r="C17" s="193">
        <v>2106948789.54</v>
      </c>
      <c r="D17" s="208">
        <v>3344363158</v>
      </c>
      <c r="E17" s="209"/>
      <c r="F17" s="210"/>
      <c r="G17"/>
      <c r="J17" s="41" t="str">
        <f xml:space="preserve"> IF(AND(AND(ISNUMBER(D17),LEN(D17)&lt;=11)=FALSE,D17&lt;&gt;""),CONCATENATE("Valor No válido en: ",$D$16),
IF(AND(AND(ISNUMBER(G17),LEN(G17)&lt;=11)=FALSE,G17&lt;&gt;""),CONCATENATE("Valor No válido en: ",$G$16),""
))</f>
        <v/>
      </c>
      <c r="K17" s="41"/>
      <c r="S17" s="67">
        <v>124</v>
      </c>
      <c r="U17"/>
    </row>
    <row r="19" spans="1:21" ht="14.5" x14ac:dyDescent="0.35">
      <c r="A19" s="241" t="s">
        <v>619</v>
      </c>
      <c r="B19" s="241"/>
      <c r="C19" s="241"/>
      <c r="D19" s="241"/>
      <c r="E19" s="241"/>
      <c r="F19" s="241"/>
      <c r="G19" s="241"/>
      <c r="I19"/>
    </row>
    <row r="20" spans="1:21" ht="5.25" customHeight="1" x14ac:dyDescent="0.25"/>
    <row r="21" spans="1:21" ht="26.5" customHeight="1" x14ac:dyDescent="0.35">
      <c r="B21" s="3" t="s">
        <v>12</v>
      </c>
      <c r="C21" s="3" t="s">
        <v>8</v>
      </c>
      <c r="D21" s="219" t="s">
        <v>13</v>
      </c>
      <c r="E21" s="220"/>
      <c r="F21" s="134" t="s">
        <v>451</v>
      </c>
      <c r="G21" s="134" t="s">
        <v>452</v>
      </c>
      <c r="I21" s="58" t="s">
        <v>394</v>
      </c>
      <c r="J21" s="60" t="s">
        <v>395</v>
      </c>
      <c r="S21" s="67">
        <v>125</v>
      </c>
      <c r="U21"/>
    </row>
    <row r="22" spans="1:21" ht="103.5" customHeight="1" x14ac:dyDescent="0.25">
      <c r="B22" s="73" t="s">
        <v>801</v>
      </c>
      <c r="C22" s="74">
        <v>3344172812</v>
      </c>
      <c r="D22" s="221">
        <v>0.63</v>
      </c>
      <c r="E22" s="222"/>
      <c r="F22" s="115" t="s">
        <v>803</v>
      </c>
      <c r="G22" s="73"/>
      <c r="J22" s="41" t="str">
        <f xml:space="preserve"> IF(AND(AND(ISNUMBER(C22),LEN(C22)&lt;=11)=FALSE,C22&lt;&gt;""),CONCATENATE("Valor No válido en: ",$C$21),""
)</f>
        <v/>
      </c>
    </row>
    <row r="23" spans="1:21" ht="77.25" customHeight="1" x14ac:dyDescent="0.25">
      <c r="B23" s="73" t="s">
        <v>802</v>
      </c>
      <c r="C23" s="74">
        <v>190346</v>
      </c>
      <c r="D23" s="221">
        <v>0.63</v>
      </c>
      <c r="E23" s="222"/>
      <c r="F23" s="115" t="s">
        <v>804</v>
      </c>
      <c r="G23" s="73"/>
      <c r="J23" s="41" t="str">
        <f xml:space="preserve"> IF(AND(AND(ISNUMBER(C23),LEN(C23)&lt;=11)=FALSE,C23&lt;&gt;""),CONCATENATE("Valor No válido en: ",$C$21),""
)</f>
        <v/>
      </c>
    </row>
    <row r="24" spans="1:21" x14ac:dyDescent="0.25">
      <c r="B24" s="73"/>
      <c r="C24" s="74"/>
      <c r="D24" s="221"/>
      <c r="E24" s="222"/>
      <c r="F24" s="115"/>
      <c r="G24" s="73"/>
      <c r="J24" s="41" t="str">
        <f xml:space="preserve"> IF(AND(AND(ISNUMBER(C24),LEN(C24)&lt;=11)=FALSE,C24&lt;&gt;""),CONCATENATE("Valor No válido en: ",$C$21),""
)</f>
        <v/>
      </c>
    </row>
    <row r="25" spans="1:21" ht="20" x14ac:dyDescent="0.25">
      <c r="B25" s="41"/>
      <c r="C25" s="41"/>
      <c r="D25" s="41"/>
      <c r="E25" s="41"/>
      <c r="F25" s="41"/>
      <c r="G25" s="41"/>
      <c r="I25" s="59" t="s">
        <v>396</v>
      </c>
      <c r="J25" s="60" t="s">
        <v>397</v>
      </c>
      <c r="S25" s="67">
        <v>0</v>
      </c>
    </row>
    <row r="26" spans="1:21" ht="25.5" customHeight="1" x14ac:dyDescent="0.35">
      <c r="B26" s="218" t="s">
        <v>621</v>
      </c>
      <c r="C26" s="218"/>
      <c r="D26" s="218"/>
      <c r="E26" s="218"/>
      <c r="F26" s="218"/>
      <c r="G26" s="218"/>
      <c r="L26"/>
    </row>
    <row r="28" spans="1:21" ht="13" x14ac:dyDescent="0.3">
      <c r="A28" s="239" t="s">
        <v>14</v>
      </c>
      <c r="B28" s="239"/>
      <c r="C28" s="239"/>
      <c r="D28" s="239"/>
      <c r="E28" s="239"/>
      <c r="F28" s="239"/>
      <c r="G28" s="239"/>
    </row>
    <row r="29" spans="1:21" ht="13" x14ac:dyDescent="0.25">
      <c r="A29" s="223"/>
      <c r="B29" s="223"/>
      <c r="C29" s="224"/>
      <c r="D29" s="100" t="s">
        <v>1</v>
      </c>
      <c r="E29" s="100" t="s">
        <v>2</v>
      </c>
      <c r="F29" s="225" t="s">
        <v>3</v>
      </c>
      <c r="G29" s="226"/>
      <c r="I29" s="54" t="s">
        <v>388</v>
      </c>
    </row>
    <row r="30" spans="1:21" ht="55.5" customHeight="1" x14ac:dyDescent="0.35">
      <c r="A30" s="233" t="s">
        <v>622</v>
      </c>
      <c r="B30" s="234"/>
      <c r="C30" s="235" t="s">
        <v>5</v>
      </c>
      <c r="D30" s="99"/>
      <c r="E30" s="99" t="s">
        <v>15</v>
      </c>
      <c r="F30" s="199" t="s">
        <v>850</v>
      </c>
      <c r="G30" s="201"/>
      <c r="I30" s="55" t="str">
        <f>CONCATENATE("(",LEN(F30),")")</f>
        <v>(37)</v>
      </c>
      <c r="J30" s="52" t="str">
        <f>IF(( AND(D30="x",E30="x") ),"(*) Marcar solo un valor: Si o No",IF(AND(E30="x",LEN(F30)=0),"(*) Completar la celda de Explicación",
CONCATENATE("(Si/No) Marcar con 'X' solo uno de los campos. (Explicación) Longitud maxima de ",Explicacion_LongMaximo," caracteres")))</f>
        <v>(Si/No) Marcar con 'X' solo uno de los campos. (Explicación) Longitud maxima de 1000 caracteres</v>
      </c>
      <c r="S30" s="67">
        <v>38</v>
      </c>
      <c r="U30"/>
    </row>
  </sheetData>
  <sheetProtection algorithmName="SHA-512" hashValue="cc7gp7PXnk8r6qsdObXpusEK2rmAoRuHD7MGkjSYHbRKqoODFJ4DhZ31ErUcn9cf9j802t0CVwHZny4+yButvw==" saltValue="/f4LoXwDTLEf0sAsgI98QA==" spinCount="100000" sheet="1" objects="1" scenarios="1" formatCells="0" formatRows="0" insertRows="0"/>
  <dataConsolidate/>
  <mergeCells count="31">
    <mergeCell ref="A1:G1"/>
    <mergeCell ref="A4:G4"/>
    <mergeCell ref="A5:G5"/>
    <mergeCell ref="A9:C9"/>
    <mergeCell ref="A11:G11"/>
    <mergeCell ref="A3:G3"/>
    <mergeCell ref="A6:G6"/>
    <mergeCell ref="F9:G9"/>
    <mergeCell ref="A7:G7"/>
    <mergeCell ref="A8:G8"/>
    <mergeCell ref="A13:C13"/>
    <mergeCell ref="F29:G29"/>
    <mergeCell ref="F30:G30"/>
    <mergeCell ref="A10:C10"/>
    <mergeCell ref="A14:C14"/>
    <mergeCell ref="A30:C30"/>
    <mergeCell ref="D16:F16"/>
    <mergeCell ref="D17:F17"/>
    <mergeCell ref="F10:G10"/>
    <mergeCell ref="F13:G13"/>
    <mergeCell ref="F14:G14"/>
    <mergeCell ref="A12:G12"/>
    <mergeCell ref="A29:C29"/>
    <mergeCell ref="A28:G28"/>
    <mergeCell ref="A15:G15"/>
    <mergeCell ref="A19:G19"/>
    <mergeCell ref="B26:G26"/>
    <mergeCell ref="D21:E21"/>
    <mergeCell ref="D22:E22"/>
    <mergeCell ref="D23:E23"/>
    <mergeCell ref="D24:E24"/>
  </mergeCells>
  <dataValidations count="5">
    <dataValidation type="custom" allowBlank="1" showDropDown="1" showInputMessage="1" showErrorMessage="1" error="Valor NO Válido." prompt="Ingrese &quot;X&quot;" sqref="D10:E10 D14:E14 D30:E30" xr:uid="{00000000-0002-0000-0200-000000000000}">
      <formula1>COUNTIF(Respuesta_SINO,TRIM(CELL("contents")))=1</formula1>
    </dataValidation>
    <dataValidation type="whole" allowBlank="1" showInputMessage="1" showErrorMessage="1" error="Valor NO Válido." prompt="Solo números" sqref="C25" xr:uid="{00000000-0002-0000-0200-000001000000}">
      <formula1>Entero_Minimo</formula1>
      <formula2>Entero_Maximo</formula2>
    </dataValidation>
    <dataValidation type="decimal" allowBlank="1" showInputMessage="1" showErrorMessage="1" error="Valor NO Válido" prompt="Ingrese Número" sqref="D17:F17" xr:uid="{00000000-0002-0000-0200-000002000000}">
      <formula1>Decimal2_Minimo</formula1>
      <formula2>Decimal2_Maximo</formula2>
    </dataValidation>
    <dataValidation type="textLength" allowBlank="1" showErrorMessage="1" error="Cantidad de caracteres NO valido." sqref="F10:G10 F14:G14 F30:G30" xr:uid="{00000000-0002-0000-0200-000003000000}">
      <formula1>Explicacion_LongMinimo</formula1>
      <formula2>Explicacion_LongMaximo</formula2>
    </dataValidation>
    <dataValidation type="decimal" allowBlank="1" showInputMessage="1" showErrorMessage="1" error="Valor NO Válido." prompt="Ingrese Número" sqref="C22:C24" xr:uid="{00000000-0002-0000-0200-000004000000}">
      <formula1>Decimal2_Minimo</formula1>
      <formula2>Decimal2_Maximo</formula2>
    </dataValidation>
  </dataValidations>
  <hyperlinks>
    <hyperlink ref="J3" location="Principal!A1" display="Volver al Indice" xr:uid="{00000000-0004-0000-0200-000000000000}"/>
  </hyperlinks>
  <pageMargins left="0.7" right="0.7" top="0.75" bottom="0.75" header="0.3" footer="0.3"/>
  <pageSetup paperSize="9" scale="98"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V33"/>
  <sheetViews>
    <sheetView topLeftCell="A20" zoomScale="85" zoomScaleNormal="85" workbookViewId="0">
      <selection activeCell="B18" sqref="B18:H18"/>
    </sheetView>
  </sheetViews>
  <sheetFormatPr baseColWidth="10" defaultColWidth="11.453125" defaultRowHeight="12.5" x14ac:dyDescent="0.25"/>
  <cols>
    <col min="1" max="1" width="4" style="1" customWidth="1"/>
    <col min="2" max="2" width="19.81640625" style="1" customWidth="1"/>
    <col min="3" max="3" width="6" style="1" customWidth="1"/>
    <col min="4" max="4" width="4.54296875" style="1" customWidth="1"/>
    <col min="5" max="5" width="9.1796875" style="1" customWidth="1"/>
    <col min="6" max="6" width="4.81640625" style="1" customWidth="1"/>
    <col min="7" max="7" width="4.54296875" style="1" customWidth="1"/>
    <col min="8" max="8" width="4.1796875" style="1" customWidth="1"/>
    <col min="9" max="9" width="8.54296875" style="1" customWidth="1"/>
    <col min="10" max="10" width="7.54296875" style="1" customWidth="1"/>
    <col min="11" max="11" width="12.81640625" style="1" customWidth="1"/>
    <col min="12" max="12" width="0.81640625" style="1" customWidth="1"/>
    <col min="13" max="13" width="5.1796875" style="1" customWidth="1"/>
    <col min="14" max="14" width="43.81640625" style="1" customWidth="1"/>
    <col min="15" max="18" width="5.1796875" style="1" customWidth="1"/>
    <col min="19" max="20" width="4.81640625" style="67" customWidth="1"/>
    <col min="21" max="21" width="3.1796875" style="67" customWidth="1"/>
    <col min="22" max="22" width="4.54296875" style="67" customWidth="1"/>
    <col min="23" max="16384" width="11.453125" style="1"/>
  </cols>
  <sheetData>
    <row r="1" spans="1:22" ht="27.75" customHeight="1" x14ac:dyDescent="0.25">
      <c r="A1" s="353" t="s">
        <v>66</v>
      </c>
      <c r="B1" s="354"/>
      <c r="C1" s="354"/>
      <c r="D1" s="354"/>
      <c r="E1" s="354"/>
      <c r="F1" s="354"/>
      <c r="G1" s="354"/>
      <c r="H1" s="354"/>
      <c r="I1" s="354"/>
      <c r="J1" s="354"/>
      <c r="K1" s="354"/>
      <c r="U1" s="67">
        <v>2</v>
      </c>
    </row>
    <row r="2" spans="1:22" ht="27.75" hidden="1" customHeight="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4.5" x14ac:dyDescent="0.25">
      <c r="A3" s="248" t="s">
        <v>297</v>
      </c>
      <c r="B3" s="248"/>
      <c r="C3" s="248"/>
      <c r="D3" s="248"/>
      <c r="E3" s="248"/>
      <c r="F3" s="248"/>
      <c r="G3" s="248"/>
      <c r="H3" s="248"/>
      <c r="I3" s="248"/>
      <c r="J3" s="248"/>
      <c r="K3" s="248"/>
      <c r="N3" s="94" t="s">
        <v>355</v>
      </c>
      <c r="U3" s="67">
        <f>SUM(V:V)</f>
        <v>2</v>
      </c>
    </row>
    <row r="4" spans="1:22" ht="13" x14ac:dyDescent="0.3">
      <c r="A4" s="239" t="s">
        <v>68</v>
      </c>
      <c r="B4" s="239"/>
      <c r="C4" s="239"/>
      <c r="D4" s="239"/>
      <c r="E4" s="239"/>
      <c r="F4" s="239"/>
      <c r="G4" s="239"/>
      <c r="H4" s="239"/>
      <c r="I4" s="239"/>
      <c r="J4" s="239"/>
      <c r="K4" s="239"/>
    </row>
    <row r="5" spans="1:22" ht="18" customHeight="1" x14ac:dyDescent="0.25">
      <c r="A5" s="223"/>
      <c r="B5" s="223"/>
      <c r="C5" s="223"/>
      <c r="D5" s="223"/>
      <c r="E5" s="224"/>
      <c r="F5" s="100" t="s">
        <v>1</v>
      </c>
      <c r="G5" s="100" t="s">
        <v>2</v>
      </c>
      <c r="H5" s="264" t="s">
        <v>3</v>
      </c>
      <c r="I5" s="264"/>
      <c r="J5" s="264"/>
      <c r="K5" s="264"/>
      <c r="M5" s="54" t="s">
        <v>388</v>
      </c>
    </row>
    <row r="6" spans="1:22" ht="126.75" customHeight="1" x14ac:dyDescent="0.25">
      <c r="A6" s="337" t="s">
        <v>298</v>
      </c>
      <c r="B6" s="337"/>
      <c r="C6" s="337"/>
      <c r="D6" s="337"/>
      <c r="E6" s="337"/>
      <c r="F6" s="99" t="s">
        <v>15</v>
      </c>
      <c r="G6" s="99"/>
      <c r="H6" s="199"/>
      <c r="I6" s="200"/>
      <c r="J6" s="200"/>
      <c r="K6" s="201"/>
      <c r="M6" s="55" t="str">
        <f>CONCATENATE("(",LEN(H6),")")</f>
        <v>(0)</v>
      </c>
      <c r="N6" s="53"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67">
        <v>118</v>
      </c>
      <c r="V6" s="68">
        <f>IF( AND(F6="",G6=""),0,IF(AND(G6&lt;&gt;"",H6=""),0,1))</f>
        <v>1</v>
      </c>
    </row>
    <row r="7" spans="1:22" ht="24" customHeight="1" x14ac:dyDescent="0.25">
      <c r="A7" s="240" t="s">
        <v>299</v>
      </c>
      <c r="B7" s="240"/>
      <c r="C7" s="240"/>
      <c r="D7" s="240"/>
      <c r="E7" s="240"/>
      <c r="F7" s="240"/>
      <c r="G7" s="240"/>
      <c r="H7" s="240"/>
      <c r="I7" s="240"/>
      <c r="J7" s="240"/>
      <c r="K7" s="240"/>
    </row>
    <row r="8" spans="1:22" ht="39.65" customHeight="1" x14ac:dyDescent="0.25">
      <c r="B8" s="128"/>
      <c r="C8" s="128"/>
      <c r="D8" s="128"/>
      <c r="E8" s="128"/>
      <c r="F8" s="128"/>
      <c r="G8" s="128"/>
      <c r="H8" s="128"/>
      <c r="I8" s="14" t="s">
        <v>300</v>
      </c>
      <c r="J8" s="14" t="s">
        <v>2</v>
      </c>
      <c r="K8" s="149" t="s">
        <v>580</v>
      </c>
    </row>
    <row r="9" spans="1:22" ht="15.75" customHeight="1" x14ac:dyDescent="0.25">
      <c r="B9" s="274" t="s">
        <v>581</v>
      </c>
      <c r="C9" s="275"/>
      <c r="D9" s="275"/>
      <c r="E9" s="275"/>
      <c r="F9" s="275"/>
      <c r="G9" s="275"/>
      <c r="H9" s="276"/>
      <c r="I9" s="99" t="s">
        <v>15</v>
      </c>
      <c r="J9" s="99"/>
      <c r="K9" s="173" t="s">
        <v>879</v>
      </c>
      <c r="N9" s="41" t="str">
        <f t="shared" ref="N9:N18" si="0">IF(( AND(I9="x",J9="x") ),"(*) Marcar solo un valor: Si o No","")</f>
        <v/>
      </c>
      <c r="S9" s="67">
        <v>735</v>
      </c>
    </row>
    <row r="10" spans="1:22" ht="12.75" customHeight="1" x14ac:dyDescent="0.25">
      <c r="B10" s="274" t="s">
        <v>301</v>
      </c>
      <c r="C10" s="275"/>
      <c r="D10" s="275"/>
      <c r="E10" s="275"/>
      <c r="F10" s="275"/>
      <c r="G10" s="275"/>
      <c r="H10" s="276"/>
      <c r="I10" s="99"/>
      <c r="J10" s="99" t="s">
        <v>15</v>
      </c>
      <c r="K10" s="173"/>
      <c r="N10" s="41" t="str">
        <f t="shared" si="0"/>
        <v/>
      </c>
      <c r="S10" s="67">
        <v>310</v>
      </c>
    </row>
    <row r="11" spans="1:22" ht="12.75" customHeight="1" x14ac:dyDescent="0.25">
      <c r="B11" s="274" t="s">
        <v>582</v>
      </c>
      <c r="C11" s="275"/>
      <c r="D11" s="275"/>
      <c r="E11" s="275"/>
      <c r="F11" s="275"/>
      <c r="G11" s="275"/>
      <c r="H11" s="276"/>
      <c r="I11" s="99" t="s">
        <v>15</v>
      </c>
      <c r="J11" s="99"/>
      <c r="K11" s="173" t="s">
        <v>879</v>
      </c>
      <c r="N11" s="41" t="str">
        <f t="shared" si="0"/>
        <v/>
      </c>
      <c r="S11" s="67">
        <v>737</v>
      </c>
    </row>
    <row r="12" spans="1:22" ht="12.75" customHeight="1" x14ac:dyDescent="0.25">
      <c r="B12" s="274" t="s">
        <v>583</v>
      </c>
      <c r="C12" s="275"/>
      <c r="D12" s="275"/>
      <c r="E12" s="275"/>
      <c r="F12" s="275"/>
      <c r="G12" s="275"/>
      <c r="H12" s="276"/>
      <c r="I12" s="99" t="s">
        <v>15</v>
      </c>
      <c r="J12" s="99"/>
      <c r="K12" s="173" t="s">
        <v>879</v>
      </c>
      <c r="N12" s="41" t="str">
        <f t="shared" si="0"/>
        <v/>
      </c>
      <c r="S12" s="67">
        <v>738</v>
      </c>
    </row>
    <row r="13" spans="1:22" ht="12.75" customHeight="1" x14ac:dyDescent="0.25">
      <c r="B13" s="274" t="s">
        <v>584</v>
      </c>
      <c r="C13" s="275"/>
      <c r="D13" s="275"/>
      <c r="E13" s="275"/>
      <c r="F13" s="275"/>
      <c r="G13" s="275"/>
      <c r="H13" s="276"/>
      <c r="I13" s="99" t="s">
        <v>15</v>
      </c>
      <c r="J13" s="99"/>
      <c r="K13" s="173" t="s">
        <v>879</v>
      </c>
      <c r="N13" s="41" t="str">
        <f t="shared" si="0"/>
        <v/>
      </c>
      <c r="S13" s="67">
        <v>739</v>
      </c>
    </row>
    <row r="14" spans="1:22" ht="29" customHeight="1" x14ac:dyDescent="0.25">
      <c r="B14" s="274" t="s">
        <v>585</v>
      </c>
      <c r="C14" s="275"/>
      <c r="D14" s="275"/>
      <c r="E14" s="275"/>
      <c r="F14" s="275"/>
      <c r="G14" s="275"/>
      <c r="H14" s="276"/>
      <c r="I14" s="99" t="s">
        <v>15</v>
      </c>
      <c r="J14" s="99"/>
      <c r="K14" s="173" t="s">
        <v>879</v>
      </c>
      <c r="N14" s="41" t="str">
        <f t="shared" si="0"/>
        <v/>
      </c>
      <c r="S14" s="67">
        <v>740</v>
      </c>
    </row>
    <row r="15" spans="1:22" ht="15.75" customHeight="1" x14ac:dyDescent="0.25">
      <c r="B15" s="274" t="s">
        <v>586</v>
      </c>
      <c r="C15" s="275"/>
      <c r="D15" s="275"/>
      <c r="E15" s="275"/>
      <c r="F15" s="275"/>
      <c r="G15" s="275"/>
      <c r="H15" s="276"/>
      <c r="I15" s="99" t="s">
        <v>15</v>
      </c>
      <c r="J15" s="99"/>
      <c r="K15" s="173" t="s">
        <v>879</v>
      </c>
      <c r="N15" s="41" t="str">
        <f t="shared" si="0"/>
        <v/>
      </c>
      <c r="S15" s="67">
        <v>741</v>
      </c>
    </row>
    <row r="16" spans="1:22" ht="12.75" customHeight="1" x14ac:dyDescent="0.25">
      <c r="B16" s="274" t="s">
        <v>303</v>
      </c>
      <c r="C16" s="275"/>
      <c r="D16" s="275"/>
      <c r="E16" s="275"/>
      <c r="F16" s="275"/>
      <c r="G16" s="275"/>
      <c r="H16" s="276"/>
      <c r="I16" s="99" t="s">
        <v>15</v>
      </c>
      <c r="J16" s="99"/>
      <c r="K16" s="173" t="s">
        <v>879</v>
      </c>
      <c r="N16" s="41" t="str">
        <f t="shared" si="0"/>
        <v/>
      </c>
      <c r="S16" s="67">
        <v>742</v>
      </c>
    </row>
    <row r="17" spans="1:22" ht="12.75" customHeight="1" x14ac:dyDescent="0.25">
      <c r="B17" s="274" t="s">
        <v>350</v>
      </c>
      <c r="C17" s="275"/>
      <c r="D17" s="275"/>
      <c r="E17" s="275"/>
      <c r="F17" s="275"/>
      <c r="G17" s="275"/>
      <c r="H17" s="276"/>
      <c r="I17" s="99"/>
      <c r="J17" s="99" t="s">
        <v>15</v>
      </c>
      <c r="K17" s="173"/>
      <c r="N17" s="41" t="str">
        <f t="shared" si="0"/>
        <v/>
      </c>
      <c r="S17" s="67">
        <v>743</v>
      </c>
    </row>
    <row r="18" spans="1:22" ht="13.5" customHeight="1" x14ac:dyDescent="0.25">
      <c r="B18" s="274" t="s">
        <v>92</v>
      </c>
      <c r="C18" s="275"/>
      <c r="D18" s="275"/>
      <c r="E18" s="275"/>
      <c r="F18" s="275"/>
      <c r="G18" s="275"/>
      <c r="H18" s="276"/>
      <c r="I18" s="99" t="s">
        <v>15</v>
      </c>
      <c r="J18" s="99"/>
      <c r="K18" s="173" t="s">
        <v>879</v>
      </c>
      <c r="N18" s="41" t="str">
        <f t="shared" si="0"/>
        <v/>
      </c>
      <c r="S18" s="67">
        <v>744</v>
      </c>
    </row>
    <row r="19" spans="1:22" ht="15.75" customHeight="1" x14ac:dyDescent="0.25">
      <c r="B19" s="19" t="s">
        <v>90</v>
      </c>
      <c r="C19" s="199"/>
      <c r="D19" s="200"/>
      <c r="E19" s="200"/>
      <c r="F19" s="200"/>
      <c r="G19" s="200"/>
      <c r="H19" s="200"/>
      <c r="I19" s="200"/>
      <c r="J19" s="200"/>
      <c r="K19" s="201"/>
      <c r="S19" s="67">
        <v>315</v>
      </c>
    </row>
    <row r="20" spans="1:22" ht="9.75" customHeight="1" x14ac:dyDescent="0.25">
      <c r="A20" s="480"/>
      <c r="B20" s="480"/>
      <c r="C20" s="480"/>
      <c r="D20" s="480"/>
      <c r="E20" s="480"/>
      <c r="F20" s="480"/>
      <c r="G20" s="480"/>
      <c r="H20" s="480"/>
      <c r="I20" s="480"/>
      <c r="J20" s="480"/>
      <c r="K20" s="480"/>
    </row>
    <row r="21" spans="1:22" ht="9" customHeight="1" x14ac:dyDescent="0.25">
      <c r="A21" s="484"/>
      <c r="B21" s="484"/>
      <c r="C21" s="484"/>
      <c r="D21" s="484"/>
      <c r="E21" s="484"/>
      <c r="F21" s="484"/>
      <c r="G21" s="484"/>
      <c r="H21" s="484"/>
      <c r="I21" s="484"/>
      <c r="J21" s="484"/>
      <c r="K21" s="484"/>
    </row>
    <row r="22" spans="1:22" ht="13.5" customHeight="1" x14ac:dyDescent="0.3">
      <c r="A22" s="239" t="s">
        <v>69</v>
      </c>
      <c r="B22" s="239"/>
      <c r="C22" s="239"/>
      <c r="D22" s="239"/>
      <c r="E22" s="239"/>
      <c r="F22" s="239"/>
      <c r="G22" s="239"/>
      <c r="H22" s="239"/>
      <c r="I22" s="239"/>
      <c r="J22" s="239"/>
      <c r="K22" s="239"/>
    </row>
    <row r="23" spans="1:22" ht="18.75" customHeight="1" x14ac:dyDescent="0.25">
      <c r="A23" s="223"/>
      <c r="B23" s="223"/>
      <c r="C23" s="223"/>
      <c r="D23" s="223"/>
      <c r="E23" s="224"/>
      <c r="F23" s="100" t="s">
        <v>1</v>
      </c>
      <c r="G23" s="100" t="s">
        <v>2</v>
      </c>
      <c r="H23" s="486" t="s">
        <v>3</v>
      </c>
      <c r="I23" s="486"/>
      <c r="J23" s="486"/>
      <c r="K23" s="486"/>
      <c r="M23" s="54" t="s">
        <v>388</v>
      </c>
    </row>
    <row r="24" spans="1:22" ht="35.25" customHeight="1" x14ac:dyDescent="0.25">
      <c r="A24" s="277" t="s">
        <v>769</v>
      </c>
      <c r="B24" s="277"/>
      <c r="C24" s="277"/>
      <c r="D24" s="277"/>
      <c r="E24" s="277"/>
      <c r="F24" s="99" t="s">
        <v>15</v>
      </c>
      <c r="G24" s="99"/>
      <c r="H24" s="199"/>
      <c r="I24" s="200"/>
      <c r="J24" s="200"/>
      <c r="K24" s="201"/>
      <c r="M24" s="55" t="str">
        <f>CONCATENATE("(",LEN(H24),")")</f>
        <v>(0)</v>
      </c>
      <c r="N24" s="53" t="str">
        <f>IF(( AND(F24="x",G24="x") ),"(*) Marcar solo un valor: Si o No",IF(AND(G24="x",LEN(H24)=0),"(*) Completar la celda de explicación",
CONCATENATE("(Si/No) Marcar con 'X' solo uno de los campos. (Explicación) Longitud Máxima de ",Explicacion_LongMaximo," caracteres")))</f>
        <v>(Si/No) Marcar con 'X' solo uno de los campos. (Explicación) Longitud Máxima de 1000 caracteres</v>
      </c>
      <c r="S24" s="67">
        <v>119</v>
      </c>
      <c r="V24" s="68">
        <f>IF( AND(F24="",G24=""),0,IF(AND(G24&lt;&gt;"",H24=""),0,1))</f>
        <v>1</v>
      </c>
    </row>
    <row r="25" spans="1:22" ht="6.75" customHeight="1" x14ac:dyDescent="0.25">
      <c r="A25" s="485"/>
      <c r="B25" s="485"/>
      <c r="C25" s="485"/>
      <c r="D25" s="485"/>
      <c r="E25" s="485"/>
      <c r="F25" s="485"/>
      <c r="G25" s="485"/>
      <c r="H25" s="485"/>
      <c r="I25" s="485"/>
      <c r="J25" s="485"/>
      <c r="K25" s="485"/>
    </row>
    <row r="26" spans="1:22" ht="36.75" customHeight="1" x14ac:dyDescent="0.35">
      <c r="A26" s="335" t="s">
        <v>770</v>
      </c>
      <c r="B26" s="335"/>
      <c r="C26" s="335"/>
      <c r="D26" s="335"/>
      <c r="E26" s="335"/>
      <c r="F26" s="335"/>
      <c r="G26" s="335"/>
      <c r="H26" s="335"/>
      <c r="I26" s="335"/>
      <c r="J26" s="335"/>
      <c r="K26" s="335"/>
      <c r="M26"/>
    </row>
    <row r="27" spans="1:22" ht="25.5" customHeight="1" x14ac:dyDescent="0.25">
      <c r="B27" s="339" t="s">
        <v>771</v>
      </c>
      <c r="C27" s="339"/>
      <c r="D27" s="339"/>
      <c r="E27" s="199" t="s">
        <v>843</v>
      </c>
      <c r="F27" s="200"/>
      <c r="G27" s="200"/>
      <c r="H27" s="200"/>
      <c r="I27" s="200"/>
      <c r="J27" s="200"/>
      <c r="K27" s="201"/>
      <c r="S27" s="67">
        <v>317</v>
      </c>
    </row>
    <row r="28" spans="1:22" ht="60" customHeight="1" x14ac:dyDescent="0.35">
      <c r="A28" s="241" t="s">
        <v>772</v>
      </c>
      <c r="B28" s="241"/>
      <c r="C28" s="241"/>
      <c r="D28" s="241"/>
      <c r="E28" s="241"/>
      <c r="F28" s="241"/>
      <c r="G28" s="241"/>
      <c r="H28" s="241"/>
      <c r="I28" s="241"/>
      <c r="J28" s="241"/>
      <c r="K28" s="241"/>
      <c r="M28"/>
    </row>
    <row r="29" spans="1:22" x14ac:dyDescent="0.25">
      <c r="B29" s="284" t="s">
        <v>304</v>
      </c>
      <c r="C29" s="284"/>
      <c r="D29" s="284"/>
      <c r="E29" s="199"/>
      <c r="F29" s="200"/>
      <c r="G29" s="200"/>
      <c r="H29" s="200"/>
      <c r="I29" s="200"/>
      <c r="J29" s="200"/>
      <c r="K29" s="201"/>
      <c r="S29" s="67">
        <v>318</v>
      </c>
    </row>
    <row r="30" spans="1:22" ht="15" customHeight="1" x14ac:dyDescent="0.25">
      <c r="A30" s="283"/>
      <c r="B30" s="283"/>
      <c r="C30" s="283"/>
      <c r="D30" s="283"/>
      <c r="E30" s="283"/>
      <c r="F30" s="283"/>
      <c r="G30" s="283"/>
      <c r="H30" s="283"/>
      <c r="I30" s="283"/>
      <c r="J30" s="283"/>
      <c r="K30" s="283"/>
    </row>
    <row r="31" spans="1:22" ht="15.75" customHeight="1" x14ac:dyDescent="0.25">
      <c r="B31" s="284" t="s">
        <v>305</v>
      </c>
      <c r="C31" s="284"/>
      <c r="D31" s="284"/>
      <c r="E31" s="284"/>
      <c r="F31" s="284"/>
      <c r="G31" s="284"/>
      <c r="H31" s="284"/>
      <c r="I31" s="284"/>
      <c r="J31" s="284"/>
      <c r="K31" s="284"/>
    </row>
    <row r="32" spans="1:22" ht="15.75" customHeight="1" x14ac:dyDescent="0.25">
      <c r="B32" s="284" t="s">
        <v>167</v>
      </c>
      <c r="C32" s="284"/>
      <c r="D32" s="284"/>
      <c r="E32" s="284" t="s">
        <v>168</v>
      </c>
      <c r="F32" s="284"/>
      <c r="G32" s="284"/>
      <c r="H32" s="284"/>
      <c r="I32" s="236" t="s">
        <v>169</v>
      </c>
      <c r="J32" s="238"/>
      <c r="K32" s="134" t="s">
        <v>587</v>
      </c>
    </row>
    <row r="33" spans="2:19" x14ac:dyDescent="0.25">
      <c r="B33" s="285"/>
      <c r="C33" s="285"/>
      <c r="D33" s="285"/>
      <c r="E33" s="481"/>
      <c r="F33" s="481"/>
      <c r="G33" s="481"/>
      <c r="H33" s="481"/>
      <c r="I33" s="482"/>
      <c r="J33" s="483"/>
      <c r="K33" s="172"/>
      <c r="S33" s="67">
        <v>319</v>
      </c>
    </row>
  </sheetData>
  <sheetProtection algorithmName="SHA-512" hashValue="PNZgQ26gGOWyzz+x2WoyDPiTKHbC8VoDRtOHAQMdFxX9C3tqHB/ykU5HrG6bPpWdrtTBSwlkpNeJickJoNdJbw==" saltValue="KnsUspABuTPqu1+PEjcGuw==" spinCount="100000" sheet="1" objects="1" scenarios="1" formatRows="0"/>
  <mergeCells count="41">
    <mergeCell ref="A22:K22"/>
    <mergeCell ref="A21:K21"/>
    <mergeCell ref="A25:K25"/>
    <mergeCell ref="A23:E23"/>
    <mergeCell ref="H23:K23"/>
    <mergeCell ref="H24:K24"/>
    <mergeCell ref="A24:E24"/>
    <mergeCell ref="B12:H12"/>
    <mergeCell ref="B13:H13"/>
    <mergeCell ref="B14:H14"/>
    <mergeCell ref="B17:H17"/>
    <mergeCell ref="A7:K7"/>
    <mergeCell ref="B27:D27"/>
    <mergeCell ref="E27:K27"/>
    <mergeCell ref="B33:D33"/>
    <mergeCell ref="E33:H33"/>
    <mergeCell ref="A28:K28"/>
    <mergeCell ref="B29:D29"/>
    <mergeCell ref="E29:K29"/>
    <mergeCell ref="B31:K31"/>
    <mergeCell ref="E32:H32"/>
    <mergeCell ref="B32:D32"/>
    <mergeCell ref="A30:K30"/>
    <mergeCell ref="I32:J32"/>
    <mergeCell ref="I33:J33"/>
    <mergeCell ref="A26:K26"/>
    <mergeCell ref="A1:K1"/>
    <mergeCell ref="A6:E6"/>
    <mergeCell ref="H5:K5"/>
    <mergeCell ref="H6:K6"/>
    <mergeCell ref="A3:K3"/>
    <mergeCell ref="A4:K4"/>
    <mergeCell ref="A5:E5"/>
    <mergeCell ref="A20:K20"/>
    <mergeCell ref="C19:K19"/>
    <mergeCell ref="B9:H9"/>
    <mergeCell ref="B10:H10"/>
    <mergeCell ref="B15:H15"/>
    <mergeCell ref="B16:H16"/>
    <mergeCell ref="B18:H18"/>
    <mergeCell ref="B11:H11"/>
  </mergeCells>
  <dataValidations count="2">
    <dataValidation type="textLength" allowBlank="1" showErrorMessage="1" error="Cantidad de caracteres NO valido." sqref="H6:K6 H24:K24" xr:uid="{00000000-0002-0000-1D00-000000000000}">
      <formula1>Explicacion_LongMinimo</formula1>
      <formula2>Explicacion_LongMaximo</formula2>
    </dataValidation>
    <dataValidation type="custom" allowBlank="1" showDropDown="1" showInputMessage="1" showErrorMessage="1" error="Valor NO Válido." prompt="Ingrese &quot;X&quot;" sqref="F6:G6 F24:G24 I9:J18" xr:uid="{00000000-0002-0000-1D00-000001000000}">
      <formula1>COUNTIF(Respuesta_SINO,TRIM(CELL("contents")))=1</formula1>
    </dataValidation>
  </dataValidations>
  <hyperlinks>
    <hyperlink ref="N3" location="Principal!A1" display="Volver al Indice" xr:uid="{00000000-0004-0000-1D00-000000000000}"/>
  </hyperlinks>
  <pageMargins left="0.7" right="0.7" top="0.75" bottom="0.75" header="0.3" footer="0.3"/>
  <pageSetup paperSize="9" orientation="portrait" r:id="rId1"/>
  <rowBreaks count="1" manualBreakCount="1">
    <brk id="25" max="10"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S5"/>
  <sheetViews>
    <sheetView zoomScale="85" zoomScaleNormal="85" workbookViewId="0">
      <selection activeCell="J8" sqref="J8"/>
    </sheetView>
  </sheetViews>
  <sheetFormatPr baseColWidth="10" defaultColWidth="11.453125" defaultRowHeight="12.5" x14ac:dyDescent="0.25"/>
  <cols>
    <col min="1" max="1" width="21.1796875" style="1" customWidth="1"/>
    <col min="2" max="2" width="5.1796875" style="1" customWidth="1"/>
    <col min="3" max="3" width="4.54296875" style="1" customWidth="1"/>
    <col min="4" max="4" width="11.453125" style="1"/>
    <col min="5" max="5" width="7" style="1" customWidth="1"/>
    <col min="6" max="6" width="4" style="1" customWidth="1"/>
    <col min="7" max="7" width="30.81640625" style="1" customWidth="1"/>
    <col min="8" max="8" width="2" style="1" customWidth="1"/>
    <col min="9" max="9" width="5.81640625" style="1" customWidth="1"/>
    <col min="10" max="10" width="39.81640625" style="1" customWidth="1"/>
    <col min="11" max="11" width="11.453125" style="1"/>
    <col min="12" max="20" width="6.1796875" style="1" customWidth="1"/>
    <col min="21" max="21" width="1.1796875" style="1" customWidth="1"/>
    <col min="22" max="16384" width="11.453125" style="1"/>
  </cols>
  <sheetData>
    <row r="1" spans="1:19" ht="14" x14ac:dyDescent="0.25">
      <c r="A1" s="248" t="s">
        <v>70</v>
      </c>
      <c r="B1" s="248"/>
      <c r="C1" s="248"/>
      <c r="D1" s="248"/>
      <c r="E1" s="248"/>
      <c r="F1" s="248"/>
      <c r="G1" s="248"/>
      <c r="J1" s="95" t="str">
        <f>'28'!A1</f>
        <v>PILAR V: Transparencia de la Información</v>
      </c>
    </row>
    <row r="2" spans="1:19" ht="47.25" customHeight="1" x14ac:dyDescent="0.35">
      <c r="A2" s="335" t="s">
        <v>588</v>
      </c>
      <c r="B2" s="335"/>
      <c r="C2" s="335"/>
      <c r="D2" s="335"/>
      <c r="E2" s="335"/>
      <c r="F2" s="335"/>
      <c r="G2" s="335"/>
      <c r="I2"/>
      <c r="J2" s="94" t="s">
        <v>355</v>
      </c>
    </row>
    <row r="3" spans="1:19" ht="13" x14ac:dyDescent="0.25">
      <c r="B3" s="1" t="s">
        <v>135</v>
      </c>
      <c r="C3" s="99"/>
      <c r="E3" s="1" t="s">
        <v>2</v>
      </c>
      <c r="F3" s="99" t="s">
        <v>15</v>
      </c>
      <c r="J3" s="41" t="str">
        <f>IF(( AND($C$3="x",$F$3="x") ),"(*) Marcar solo un valor: Si o No","")</f>
        <v/>
      </c>
      <c r="S3" s="67">
        <v>750</v>
      </c>
    </row>
    <row r="4" spans="1:19" ht="48" customHeight="1" x14ac:dyDescent="0.35">
      <c r="A4" s="335" t="s">
        <v>773</v>
      </c>
      <c r="B4" s="335"/>
      <c r="C4" s="335"/>
      <c r="D4" s="335"/>
      <c r="E4" s="335"/>
      <c r="F4" s="335"/>
      <c r="G4" s="335"/>
      <c r="I4"/>
    </row>
    <row r="5" spans="1:19" ht="13" x14ac:dyDescent="0.25">
      <c r="B5" s="27" t="s">
        <v>135</v>
      </c>
      <c r="C5" s="99"/>
      <c r="E5" s="27" t="s">
        <v>2</v>
      </c>
      <c r="F5" s="99"/>
      <c r="J5" s="41" t="str">
        <f>IF(( AND($C$5="x",$F$5="x") ),"(*) Marcar solo un valor: Si o No","")</f>
        <v/>
      </c>
      <c r="S5" s="67">
        <v>120</v>
      </c>
    </row>
  </sheetData>
  <sheetProtection algorithmName="SHA-512" hashValue="4lWG6IwrYRBTmSL1ehiHue4SqNwpxziy8iy+ccjhcQSK1SofI25hc8Qrt7c+jr7ukjrUJE3k7+553RR43TPX7Q==" saltValue="d4RK65FzCaTU70ZKcgX3HQ==" spinCount="100000" sheet="1" objects="1" scenarios="1" formatRows="0"/>
  <mergeCells count="3">
    <mergeCell ref="A2:G2"/>
    <mergeCell ref="A1:G1"/>
    <mergeCell ref="A4:G4"/>
  </mergeCells>
  <dataValidations count="1">
    <dataValidation type="custom" allowBlank="1" showDropDown="1" showInputMessage="1" showErrorMessage="1" error="Valor NO Válido." prompt="Ingrese &quot;X&quot;" sqref="C3 F3 C5 F5" xr:uid="{00000000-0002-0000-1E00-000000000000}">
      <formula1>COUNTIF(Respuesta_SINO,TRIM(CELL("contents")))=1</formula1>
    </dataValidation>
  </dataValidations>
  <hyperlinks>
    <hyperlink ref="J2" location="Principal!A1" display="Volver al Indice" xr:uid="{00000000-0004-0000-1E00-000000000000}"/>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V40"/>
  <sheetViews>
    <sheetView topLeftCell="A5" zoomScale="85" zoomScaleNormal="85" workbookViewId="0">
      <selection activeCell="N11" sqref="N11"/>
    </sheetView>
  </sheetViews>
  <sheetFormatPr baseColWidth="10" defaultColWidth="11.453125" defaultRowHeight="12.5" x14ac:dyDescent="0.25"/>
  <cols>
    <col min="1" max="1" width="4.81640625" style="1" customWidth="1"/>
    <col min="2" max="2" width="18.81640625" style="1" customWidth="1"/>
    <col min="3" max="3" width="4.54296875" style="1" customWidth="1"/>
    <col min="4" max="4" width="4.453125" style="1" customWidth="1"/>
    <col min="5" max="5" width="8.54296875" style="1" customWidth="1"/>
    <col min="6" max="6" width="3.1796875" style="1" customWidth="1"/>
    <col min="7" max="7" width="5.54296875" style="1" customWidth="1"/>
    <col min="8" max="8" width="5.81640625" style="1" customWidth="1"/>
    <col min="9" max="10" width="4.54296875" style="1" customWidth="1"/>
    <col min="11" max="11" width="20.453125" style="1" customWidth="1"/>
    <col min="12" max="12" width="1.453125" style="1" customWidth="1"/>
    <col min="13" max="13" width="5.1796875" style="1" bestFit="1" customWidth="1"/>
    <col min="14" max="14" width="45.453125" style="1" customWidth="1"/>
    <col min="15" max="18" width="2.81640625" style="1" customWidth="1"/>
    <col min="19" max="20" width="5.81640625" style="67" customWidth="1"/>
    <col min="21" max="21" width="2.1796875" style="67" customWidth="1"/>
    <col min="22" max="22" width="2.453125" style="67" customWidth="1"/>
    <col min="23" max="16384" width="11.453125" style="1"/>
  </cols>
  <sheetData>
    <row r="1" spans="1:22" ht="36.75" customHeight="1" x14ac:dyDescent="0.25">
      <c r="A1" s="259" t="s">
        <v>382</v>
      </c>
      <c r="B1" s="259"/>
      <c r="C1" s="259"/>
      <c r="D1" s="259"/>
      <c r="E1" s="259"/>
      <c r="F1" s="259"/>
      <c r="G1" s="259"/>
      <c r="H1" s="259"/>
      <c r="I1" s="259"/>
      <c r="J1" s="259"/>
      <c r="K1" s="259"/>
      <c r="N1" s="95" t="str">
        <f>'28'!A1</f>
        <v>PILAR V: Transparencia de la Información</v>
      </c>
      <c r="U1" s="67">
        <v>2</v>
      </c>
    </row>
    <row r="2" spans="1:22" ht="12.75" hidden="1" customHeight="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c r="O2" s="67"/>
      <c r="P2" s="67"/>
      <c r="Q2" s="67"/>
      <c r="R2" s="67"/>
    </row>
    <row r="3" spans="1:22" ht="15" customHeight="1" x14ac:dyDescent="0.3">
      <c r="A3" s="239" t="s">
        <v>72</v>
      </c>
      <c r="B3" s="239"/>
      <c r="C3" s="239"/>
      <c r="D3" s="239"/>
      <c r="E3" s="239"/>
      <c r="F3" s="239"/>
      <c r="G3" s="239"/>
      <c r="H3" s="239"/>
      <c r="I3" s="239"/>
      <c r="J3" s="239"/>
      <c r="K3" s="239"/>
      <c r="N3" s="94" t="s">
        <v>355</v>
      </c>
      <c r="U3" s="67">
        <f>SUM(V:V)</f>
        <v>2</v>
      </c>
    </row>
    <row r="4" spans="1:22" ht="13" x14ac:dyDescent="0.25">
      <c r="A4" s="223"/>
      <c r="B4" s="223"/>
      <c r="C4" s="223"/>
      <c r="D4" s="223"/>
      <c r="E4" s="223"/>
      <c r="F4" s="224"/>
      <c r="G4" s="100" t="s">
        <v>1</v>
      </c>
      <c r="H4" s="100" t="s">
        <v>2</v>
      </c>
      <c r="I4" s="264" t="s">
        <v>3</v>
      </c>
      <c r="J4" s="264"/>
      <c r="K4" s="264"/>
      <c r="M4" s="54" t="s">
        <v>388</v>
      </c>
    </row>
    <row r="5" spans="1:22" ht="58.5" customHeight="1" x14ac:dyDescent="0.25">
      <c r="A5" s="227" t="s">
        <v>306</v>
      </c>
      <c r="B5" s="228"/>
      <c r="C5" s="228"/>
      <c r="D5" s="228"/>
      <c r="E5" s="228"/>
      <c r="F5" s="229"/>
      <c r="G5" s="99" t="s">
        <v>15</v>
      </c>
      <c r="H5" s="99"/>
      <c r="I5" s="199"/>
      <c r="J5" s="200"/>
      <c r="K5" s="201"/>
      <c r="M5" s="55" t="str">
        <f>CONCATENATE("(",LEN(I5),")")</f>
        <v>(0)</v>
      </c>
      <c r="N5" s="53" t="str">
        <f>IF(( AND(G5="x",H5="x") ),"(*) Marcar solo un valor: Si o No",IF(AND(H5="x",LEN(I5)=0),"(*) Completar la celda de explicación",
CONCATENATE("(Si/No) Marcar con 'X' solo uno de los campos. (Explicación) Longitud Máxima de ",Explicacion_LongMaximo," caracteres")))</f>
        <v>(Si/No) Marcar con 'X' solo uno de los campos. (Explicación) Longitud Máxima de 1000 caracteres</v>
      </c>
      <c r="S5" s="67">
        <v>121</v>
      </c>
      <c r="V5" s="68">
        <f>IF( AND(G5="",H5=""),0,IF(AND(H5&lt;&gt;"",I5=""),0,1))</f>
        <v>1</v>
      </c>
    </row>
    <row r="6" spans="1:22" ht="33.75" customHeight="1" x14ac:dyDescent="0.25">
      <c r="A6" s="240" t="s">
        <v>307</v>
      </c>
      <c r="B6" s="240"/>
      <c r="C6" s="240"/>
      <c r="D6" s="240"/>
      <c r="E6" s="240"/>
      <c r="F6" s="240"/>
      <c r="G6" s="240"/>
      <c r="H6" s="240"/>
      <c r="I6" s="240"/>
      <c r="J6" s="240"/>
      <c r="K6" s="240"/>
    </row>
    <row r="7" spans="1:22" ht="32.25" customHeight="1" x14ac:dyDescent="0.25">
      <c r="A7" s="236" t="s">
        <v>308</v>
      </c>
      <c r="B7" s="237"/>
      <c r="C7" s="238"/>
      <c r="D7" s="284" t="s">
        <v>314</v>
      </c>
      <c r="E7" s="284"/>
      <c r="F7" s="284"/>
      <c r="G7" s="284"/>
      <c r="H7" s="284"/>
      <c r="I7" s="284" t="s">
        <v>309</v>
      </c>
      <c r="J7" s="284"/>
      <c r="K7" s="284"/>
    </row>
    <row r="8" spans="1:22" ht="12.75" customHeight="1" x14ac:dyDescent="0.25">
      <c r="A8" s="265" t="s">
        <v>310</v>
      </c>
      <c r="B8" s="266"/>
      <c r="C8" s="267"/>
      <c r="D8" s="487">
        <v>79906</v>
      </c>
      <c r="E8" s="291"/>
      <c r="F8" s="291"/>
      <c r="G8" s="291"/>
      <c r="H8" s="291"/>
      <c r="I8" s="468">
        <v>1.06</v>
      </c>
      <c r="J8" s="489"/>
      <c r="K8" s="469"/>
      <c r="S8" s="67">
        <v>320</v>
      </c>
    </row>
    <row r="9" spans="1:22" ht="12.75" customHeight="1" x14ac:dyDescent="0.25">
      <c r="A9" s="274" t="s">
        <v>774</v>
      </c>
      <c r="B9" s="275"/>
      <c r="C9" s="276"/>
      <c r="D9" s="291"/>
      <c r="E9" s="291"/>
      <c r="F9" s="291"/>
      <c r="G9" s="291"/>
      <c r="H9" s="291"/>
      <c r="I9" s="490"/>
      <c r="J9" s="490"/>
      <c r="K9" s="490"/>
      <c r="S9" s="67">
        <v>321</v>
      </c>
    </row>
    <row r="10" spans="1:22" ht="12.75" customHeight="1" x14ac:dyDescent="0.25">
      <c r="A10" s="274" t="s">
        <v>775</v>
      </c>
      <c r="B10" s="275"/>
      <c r="C10" s="276"/>
      <c r="D10" s="291"/>
      <c r="E10" s="291"/>
      <c r="F10" s="291"/>
      <c r="G10" s="291"/>
      <c r="H10" s="291"/>
      <c r="I10" s="490"/>
      <c r="J10" s="490"/>
      <c r="K10" s="490"/>
      <c r="S10" s="67">
        <v>322</v>
      </c>
    </row>
    <row r="11" spans="1:22" ht="12.75" customHeight="1" x14ac:dyDescent="0.25">
      <c r="A11" s="265" t="s">
        <v>311</v>
      </c>
      <c r="B11" s="266"/>
      <c r="C11" s="267"/>
      <c r="D11" s="291"/>
      <c r="E11" s="291"/>
      <c r="F11" s="291"/>
      <c r="G11" s="291"/>
      <c r="H11" s="291"/>
      <c r="I11" s="490"/>
      <c r="J11" s="490"/>
      <c r="K11" s="490"/>
      <c r="S11" s="67">
        <v>323</v>
      </c>
    </row>
    <row r="12" spans="1:22" ht="12.75" customHeight="1" x14ac:dyDescent="0.25">
      <c r="A12" s="265" t="s">
        <v>312</v>
      </c>
      <c r="B12" s="266"/>
      <c r="C12" s="267"/>
      <c r="D12" s="488">
        <v>79907</v>
      </c>
      <c r="E12" s="209"/>
      <c r="F12" s="209"/>
      <c r="G12" s="209"/>
      <c r="H12" s="210"/>
      <c r="I12" s="468">
        <v>98.938999999999993</v>
      </c>
      <c r="J12" s="489"/>
      <c r="K12" s="469"/>
      <c r="S12" s="67">
        <v>324</v>
      </c>
    </row>
    <row r="13" spans="1:22" ht="14.5" x14ac:dyDescent="0.35">
      <c r="A13" s="20"/>
      <c r="B13" s="4"/>
      <c r="C13" s="4"/>
      <c r="D13" s="4"/>
      <c r="E13" s="4"/>
      <c r="F13" s="4"/>
      <c r="G13" s="4"/>
    </row>
    <row r="14" spans="1:22" ht="37.5" customHeight="1" x14ac:dyDescent="0.25">
      <c r="A14" s="236" t="s">
        <v>313</v>
      </c>
      <c r="B14" s="237"/>
      <c r="C14" s="238"/>
      <c r="D14" s="284" t="s">
        <v>314</v>
      </c>
      <c r="E14" s="284"/>
      <c r="F14" s="284"/>
      <c r="G14" s="284"/>
      <c r="H14" s="284"/>
      <c r="I14" s="284" t="s">
        <v>309</v>
      </c>
      <c r="J14" s="284"/>
      <c r="K14" s="284"/>
    </row>
    <row r="15" spans="1:22" ht="12.75" customHeight="1" x14ac:dyDescent="0.25">
      <c r="A15" s="274" t="s">
        <v>310</v>
      </c>
      <c r="B15" s="275"/>
      <c r="C15" s="276"/>
      <c r="D15" s="291"/>
      <c r="E15" s="291"/>
      <c r="F15" s="291"/>
      <c r="G15" s="291"/>
      <c r="H15" s="291"/>
      <c r="I15" s="490"/>
      <c r="J15" s="490"/>
      <c r="K15" s="490"/>
      <c r="S15" s="67">
        <v>325</v>
      </c>
    </row>
    <row r="16" spans="1:22" ht="12.75" customHeight="1" x14ac:dyDescent="0.25">
      <c r="A16" s="274" t="s">
        <v>774</v>
      </c>
      <c r="B16" s="275"/>
      <c r="C16" s="276"/>
      <c r="D16" s="291"/>
      <c r="E16" s="291"/>
      <c r="F16" s="291"/>
      <c r="G16" s="291"/>
      <c r="H16" s="291"/>
      <c r="I16" s="490"/>
      <c r="J16" s="490"/>
      <c r="K16" s="490"/>
      <c r="S16" s="67">
        <v>326</v>
      </c>
    </row>
    <row r="17" spans="1:22" ht="12.75" customHeight="1" x14ac:dyDescent="0.25">
      <c r="A17" s="274" t="s">
        <v>775</v>
      </c>
      <c r="B17" s="275"/>
      <c r="C17" s="276"/>
      <c r="D17" s="291"/>
      <c r="E17" s="291"/>
      <c r="F17" s="291"/>
      <c r="G17" s="291"/>
      <c r="H17" s="291"/>
      <c r="I17" s="490"/>
      <c r="J17" s="490"/>
      <c r="K17" s="490"/>
      <c r="S17" s="67">
        <v>327</v>
      </c>
    </row>
    <row r="18" spans="1:22" ht="12.75" customHeight="1" x14ac:dyDescent="0.25">
      <c r="A18" s="265" t="s">
        <v>311</v>
      </c>
      <c r="B18" s="266"/>
      <c r="C18" s="267"/>
      <c r="D18" s="291"/>
      <c r="E18" s="291"/>
      <c r="F18" s="291"/>
      <c r="G18" s="291"/>
      <c r="H18" s="291"/>
      <c r="I18" s="490"/>
      <c r="J18" s="490"/>
      <c r="K18" s="490"/>
      <c r="S18" s="67">
        <v>328</v>
      </c>
    </row>
    <row r="19" spans="1:22" ht="12.75" customHeight="1" x14ac:dyDescent="0.25">
      <c r="A19" s="265" t="s">
        <v>312</v>
      </c>
      <c r="B19" s="266"/>
      <c r="C19" s="267"/>
      <c r="D19" s="291"/>
      <c r="E19" s="291"/>
      <c r="F19" s="291"/>
      <c r="G19" s="291"/>
      <c r="H19" s="291"/>
      <c r="I19" s="490"/>
      <c r="J19" s="490"/>
      <c r="K19" s="490"/>
      <c r="S19" s="67">
        <v>329</v>
      </c>
    </row>
    <row r="20" spans="1:22" ht="15" customHeight="1" x14ac:dyDescent="0.25">
      <c r="A20" s="491"/>
      <c r="B20" s="491"/>
      <c r="C20" s="491"/>
      <c r="D20" s="491"/>
      <c r="E20" s="491"/>
      <c r="F20" s="491"/>
      <c r="G20" s="491"/>
      <c r="H20" s="491"/>
      <c r="I20" s="491"/>
      <c r="J20" s="491"/>
      <c r="K20" s="491"/>
    </row>
    <row r="21" spans="1:22" ht="30.75" customHeight="1" x14ac:dyDescent="0.25">
      <c r="A21" s="236" t="s">
        <v>315</v>
      </c>
      <c r="B21" s="237"/>
      <c r="C21" s="238"/>
      <c r="D21" s="284" t="s">
        <v>314</v>
      </c>
      <c r="E21" s="284"/>
      <c r="F21" s="284"/>
      <c r="G21" s="284"/>
      <c r="H21" s="284"/>
      <c r="I21" s="284" t="s">
        <v>309</v>
      </c>
      <c r="J21" s="284"/>
      <c r="K21" s="284"/>
    </row>
    <row r="22" spans="1:22" ht="12.75" customHeight="1" x14ac:dyDescent="0.25">
      <c r="A22" s="265" t="s">
        <v>310</v>
      </c>
      <c r="B22" s="266"/>
      <c r="C22" s="267"/>
      <c r="D22" s="291"/>
      <c r="E22" s="291"/>
      <c r="F22" s="291"/>
      <c r="G22" s="291"/>
      <c r="H22" s="291"/>
      <c r="I22" s="490"/>
      <c r="J22" s="490"/>
      <c r="K22" s="490"/>
      <c r="S22" s="67">
        <v>330</v>
      </c>
    </row>
    <row r="23" spans="1:22" ht="12.75" customHeight="1" x14ac:dyDescent="0.25">
      <c r="A23" s="274" t="s">
        <v>774</v>
      </c>
      <c r="B23" s="275"/>
      <c r="C23" s="276"/>
      <c r="D23" s="291"/>
      <c r="E23" s="291"/>
      <c r="F23" s="291"/>
      <c r="G23" s="291"/>
      <c r="H23" s="291"/>
      <c r="I23" s="490"/>
      <c r="J23" s="490"/>
      <c r="K23" s="490"/>
      <c r="S23" s="67">
        <v>331</v>
      </c>
    </row>
    <row r="24" spans="1:22" ht="12.75" customHeight="1" x14ac:dyDescent="0.25">
      <c r="A24" s="274" t="s">
        <v>775</v>
      </c>
      <c r="B24" s="275"/>
      <c r="C24" s="276"/>
      <c r="D24" s="291"/>
      <c r="E24" s="291"/>
      <c r="F24" s="291"/>
      <c r="G24" s="291"/>
      <c r="H24" s="291"/>
      <c r="I24" s="490"/>
      <c r="J24" s="490"/>
      <c r="K24" s="490"/>
      <c r="S24" s="67">
        <v>332</v>
      </c>
    </row>
    <row r="25" spans="1:22" ht="12.75" customHeight="1" x14ac:dyDescent="0.25">
      <c r="A25" s="265" t="s">
        <v>311</v>
      </c>
      <c r="B25" s="266"/>
      <c r="C25" s="267"/>
      <c r="D25" s="291"/>
      <c r="E25" s="291"/>
      <c r="F25" s="291"/>
      <c r="G25" s="291"/>
      <c r="H25" s="291"/>
      <c r="I25" s="490"/>
      <c r="J25" s="490"/>
      <c r="K25" s="490"/>
      <c r="S25" s="67">
        <v>333</v>
      </c>
    </row>
    <row r="26" spans="1:22" ht="12.75" customHeight="1" x14ac:dyDescent="0.25">
      <c r="A26" s="265" t="s">
        <v>312</v>
      </c>
      <c r="B26" s="266"/>
      <c r="C26" s="267"/>
      <c r="D26" s="291"/>
      <c r="E26" s="291"/>
      <c r="F26" s="291"/>
      <c r="G26" s="291"/>
      <c r="H26" s="291"/>
      <c r="I26" s="490"/>
      <c r="J26" s="490"/>
      <c r="K26" s="490"/>
      <c r="S26" s="67">
        <v>334</v>
      </c>
    </row>
    <row r="27" spans="1:22" ht="14.5" x14ac:dyDescent="0.35">
      <c r="A27" s="492"/>
      <c r="B27" s="492"/>
      <c r="C27" s="492"/>
      <c r="D27" s="492"/>
      <c r="E27" s="492"/>
      <c r="F27" s="492"/>
      <c r="G27" s="492"/>
      <c r="H27" s="492"/>
      <c r="I27" s="492"/>
      <c r="J27" s="492"/>
      <c r="K27" s="492"/>
    </row>
    <row r="28" spans="1:22" ht="15" customHeight="1" x14ac:dyDescent="0.25">
      <c r="A28" s="298" t="s">
        <v>316</v>
      </c>
      <c r="B28" s="298"/>
      <c r="C28" s="298"/>
      <c r="D28" s="298"/>
      <c r="E28" s="298"/>
      <c r="F28" s="298"/>
      <c r="G28" s="298"/>
      <c r="H28" s="493"/>
      <c r="I28" s="414">
        <v>0</v>
      </c>
      <c r="J28" s="416"/>
      <c r="S28" s="67">
        <v>335</v>
      </c>
    </row>
    <row r="29" spans="1:22" ht="14.5" x14ac:dyDescent="0.35">
      <c r="A29" s="458"/>
      <c r="B29" s="458"/>
      <c r="C29" s="458"/>
      <c r="D29" s="458"/>
      <c r="E29" s="458"/>
      <c r="F29" s="458"/>
      <c r="G29" s="458"/>
      <c r="H29" s="458"/>
      <c r="I29" s="458"/>
      <c r="J29" s="458"/>
      <c r="K29" s="458"/>
    </row>
    <row r="30" spans="1:22" ht="13" x14ac:dyDescent="0.3">
      <c r="A30" s="239" t="s">
        <v>73</v>
      </c>
      <c r="B30" s="239"/>
      <c r="C30" s="239"/>
      <c r="D30" s="239"/>
      <c r="E30" s="239"/>
      <c r="F30" s="239"/>
      <c r="G30" s="239"/>
      <c r="H30" s="239"/>
      <c r="I30" s="239"/>
      <c r="J30" s="239"/>
      <c r="K30" s="239"/>
    </row>
    <row r="31" spans="1:22" ht="13" x14ac:dyDescent="0.25">
      <c r="A31" s="223"/>
      <c r="B31" s="223"/>
      <c r="C31" s="223"/>
      <c r="D31" s="223"/>
      <c r="E31" s="223"/>
      <c r="F31" s="224"/>
      <c r="G31" s="100" t="s">
        <v>1</v>
      </c>
      <c r="H31" s="100" t="s">
        <v>2</v>
      </c>
      <c r="I31" s="264" t="s">
        <v>3</v>
      </c>
      <c r="J31" s="264"/>
      <c r="K31" s="264"/>
      <c r="M31" s="54" t="s">
        <v>388</v>
      </c>
    </row>
    <row r="32" spans="1:22" ht="45.75" customHeight="1" x14ac:dyDescent="0.25">
      <c r="A32" s="230" t="s">
        <v>776</v>
      </c>
      <c r="B32" s="231"/>
      <c r="C32" s="231"/>
      <c r="D32" s="231"/>
      <c r="E32" s="231"/>
      <c r="F32" s="232"/>
      <c r="G32" s="99"/>
      <c r="H32" s="99" t="s">
        <v>15</v>
      </c>
      <c r="I32" s="199" t="s">
        <v>844</v>
      </c>
      <c r="J32" s="200"/>
      <c r="K32" s="201"/>
      <c r="M32" s="55" t="str">
        <f>CONCATENATE("(",LEN(I32),")")</f>
        <v>(9)</v>
      </c>
      <c r="N32" s="53" t="str">
        <f>IF(( AND(G32="x",H32="x") ),"(*) Marcar solo un valor: Si o No",IF(AND(H32="x",LEN(I32)=0),"(*) Completar la celda de explicación",
CONCATENATE("(Si/No) Marcar con 'X' solo uno de los campos. (Explicación) Longitud Máxima de ",Explicacion_LongMaximo," caracteres")))</f>
        <v>(Si/No) Marcar con 'X' solo uno de los campos. (Explicación) Longitud Máxima de 1000 caracteres</v>
      </c>
      <c r="S32" s="67">
        <v>122</v>
      </c>
      <c r="V32" s="68">
        <f>IF( AND(G32="",H32=""),0,IF(AND(H32&lt;&gt;"",I32=""),0,1))</f>
        <v>1</v>
      </c>
    </row>
    <row r="33" spans="1:19" ht="34.5" customHeight="1" x14ac:dyDescent="0.35">
      <c r="A33" s="241" t="s">
        <v>589</v>
      </c>
      <c r="B33" s="241"/>
      <c r="C33" s="241"/>
      <c r="D33" s="241"/>
      <c r="E33" s="241"/>
      <c r="F33" s="241"/>
      <c r="G33" s="241"/>
      <c r="H33" s="241"/>
      <c r="I33" s="241"/>
      <c r="J33" s="241"/>
      <c r="K33" s="241"/>
      <c r="M33"/>
    </row>
    <row r="34" spans="1:19" ht="13" x14ac:dyDescent="0.25">
      <c r="B34" s="286" t="s">
        <v>317</v>
      </c>
      <c r="C34" s="286"/>
      <c r="D34" s="286"/>
      <c r="E34" s="286"/>
      <c r="F34" s="286"/>
      <c r="G34" s="286"/>
      <c r="H34" s="286"/>
      <c r="I34" s="286"/>
      <c r="J34" s="311"/>
      <c r="K34" s="312"/>
      <c r="S34" s="67">
        <v>337</v>
      </c>
    </row>
    <row r="35" spans="1:19" ht="13" x14ac:dyDescent="0.25">
      <c r="B35" s="287" t="s">
        <v>777</v>
      </c>
      <c r="C35" s="287"/>
      <c r="D35" s="287"/>
      <c r="E35" s="287"/>
      <c r="F35" s="287"/>
      <c r="G35" s="287"/>
      <c r="H35" s="287"/>
      <c r="I35" s="287"/>
      <c r="J35" s="311"/>
      <c r="K35" s="312"/>
      <c r="S35" s="67">
        <v>338</v>
      </c>
    </row>
    <row r="36" spans="1:19" ht="13" x14ac:dyDescent="0.25">
      <c r="B36" s="286" t="s">
        <v>318</v>
      </c>
      <c r="C36" s="286"/>
      <c r="D36" s="286"/>
      <c r="E36" s="286"/>
      <c r="F36" s="286"/>
      <c r="G36" s="286"/>
      <c r="H36" s="286"/>
      <c r="I36" s="286"/>
      <c r="J36" s="311"/>
      <c r="K36" s="312"/>
      <c r="S36" s="67">
        <v>339</v>
      </c>
    </row>
    <row r="37" spans="1:19" ht="13" x14ac:dyDescent="0.25">
      <c r="B37" s="286" t="s">
        <v>319</v>
      </c>
      <c r="C37" s="286"/>
      <c r="D37" s="286"/>
      <c r="E37" s="286"/>
      <c r="F37" s="286"/>
      <c r="G37" s="286"/>
      <c r="H37" s="286"/>
      <c r="I37" s="286"/>
      <c r="J37" s="311"/>
      <c r="K37" s="312"/>
      <c r="S37" s="67">
        <v>340</v>
      </c>
    </row>
    <row r="38" spans="1:19" ht="15.75" customHeight="1" x14ac:dyDescent="0.25">
      <c r="B38" s="37" t="s">
        <v>320</v>
      </c>
      <c r="C38" s="199" t="s">
        <v>845</v>
      </c>
      <c r="D38" s="200"/>
      <c r="E38" s="200"/>
      <c r="F38" s="200"/>
      <c r="G38" s="200"/>
      <c r="H38" s="200"/>
      <c r="I38" s="200"/>
      <c r="J38" s="200"/>
      <c r="K38" s="201"/>
      <c r="S38" s="67">
        <v>341</v>
      </c>
    </row>
    <row r="39" spans="1:19" ht="14.5" x14ac:dyDescent="0.35">
      <c r="A39" s="25"/>
      <c r="B39" s="25"/>
      <c r="C39" s="25"/>
      <c r="D39" s="25"/>
      <c r="E39" s="25"/>
      <c r="F39" s="25"/>
      <c r="G39" s="4"/>
    </row>
    <row r="40" spans="1:19" ht="14.5" x14ac:dyDescent="0.35">
      <c r="A40" s="13"/>
      <c r="B40" s="4"/>
      <c r="C40" s="4"/>
      <c r="D40" s="4"/>
      <c r="E40" s="4"/>
      <c r="F40" s="4"/>
      <c r="G40" s="4"/>
    </row>
  </sheetData>
  <sheetProtection algorithmName="SHA-512" hashValue="8bVzgGZRr4b/585yEVbQgPUBHMLA9jn1juKWnBlihonnOP6CpI3xUVvk0Wjy6WL53T5oPgcar36/6Pdo4dTqoA==" saltValue="6EM0lcYKfJaobEvybLmkDQ==" spinCount="100000" sheet="1" objects="1" scenarios="1" formatRows="0"/>
  <mergeCells count="81">
    <mergeCell ref="A1:K1"/>
    <mergeCell ref="A4:F4"/>
    <mergeCell ref="A20:K20"/>
    <mergeCell ref="A27:K27"/>
    <mergeCell ref="A28:H28"/>
    <mergeCell ref="A3:K3"/>
    <mergeCell ref="I28:J28"/>
    <mergeCell ref="I22:K22"/>
    <mergeCell ref="I23:K23"/>
    <mergeCell ref="I24:K24"/>
    <mergeCell ref="I25:K25"/>
    <mergeCell ref="I26:K26"/>
    <mergeCell ref="D22:H22"/>
    <mergeCell ref="D23:H23"/>
    <mergeCell ref="D24:H24"/>
    <mergeCell ref="D25:H25"/>
    <mergeCell ref="A32:F32"/>
    <mergeCell ref="I31:K31"/>
    <mergeCell ref="I32:K32"/>
    <mergeCell ref="A29:K29"/>
    <mergeCell ref="C38:K38"/>
    <mergeCell ref="J34:K34"/>
    <mergeCell ref="J35:K35"/>
    <mergeCell ref="J36:K36"/>
    <mergeCell ref="J37:K37"/>
    <mergeCell ref="A33:K33"/>
    <mergeCell ref="B34:I34"/>
    <mergeCell ref="B35:I35"/>
    <mergeCell ref="B36:I36"/>
    <mergeCell ref="B37:I37"/>
    <mergeCell ref="A30:K30"/>
    <mergeCell ref="A31:F31"/>
    <mergeCell ref="D26:H26"/>
    <mergeCell ref="A22:C22"/>
    <mergeCell ref="A23:C23"/>
    <mergeCell ref="A24:C24"/>
    <mergeCell ref="A25:C25"/>
    <mergeCell ref="A26:C26"/>
    <mergeCell ref="I17:K17"/>
    <mergeCell ref="I18:K18"/>
    <mergeCell ref="I19:K19"/>
    <mergeCell ref="D21:H21"/>
    <mergeCell ref="I21:K21"/>
    <mergeCell ref="A17:C17"/>
    <mergeCell ref="A18:C18"/>
    <mergeCell ref="A19:C19"/>
    <mergeCell ref="A21:C21"/>
    <mergeCell ref="D15:H15"/>
    <mergeCell ref="D16:H16"/>
    <mergeCell ref="D17:H17"/>
    <mergeCell ref="D18:H18"/>
    <mergeCell ref="D19:H19"/>
    <mergeCell ref="A15:C15"/>
    <mergeCell ref="A16:C16"/>
    <mergeCell ref="D14:H14"/>
    <mergeCell ref="I14:K14"/>
    <mergeCell ref="I15:K15"/>
    <mergeCell ref="I16:K16"/>
    <mergeCell ref="A14:C14"/>
    <mergeCell ref="I8:K8"/>
    <mergeCell ref="I9:K9"/>
    <mergeCell ref="I10:K10"/>
    <mergeCell ref="I11:K11"/>
    <mergeCell ref="I12:K12"/>
    <mergeCell ref="D8:H8"/>
    <mergeCell ref="D9:H9"/>
    <mergeCell ref="D10:H10"/>
    <mergeCell ref="D11:H11"/>
    <mergeCell ref="D12:H12"/>
    <mergeCell ref="A8:C8"/>
    <mergeCell ref="A9:C9"/>
    <mergeCell ref="A10:C10"/>
    <mergeCell ref="A11:C11"/>
    <mergeCell ref="A12:C12"/>
    <mergeCell ref="I4:K4"/>
    <mergeCell ref="I5:K5"/>
    <mergeCell ref="A6:K6"/>
    <mergeCell ref="D7:H7"/>
    <mergeCell ref="I7:K7"/>
    <mergeCell ref="A7:C7"/>
    <mergeCell ref="A5:F5"/>
  </mergeCells>
  <dataValidations count="3">
    <dataValidation type="textLength" allowBlank="1" showErrorMessage="1" error="Cantidad de caracteres NO valido." sqref="I5:K5 I32:K32" xr:uid="{00000000-0002-0000-1F00-000000000000}">
      <formula1>Explicacion_LongMinimo</formula1>
      <formula2>Explicacion_LongMaximo</formula2>
    </dataValidation>
    <dataValidation type="custom" allowBlank="1" showDropDown="1" showInputMessage="1" showErrorMessage="1" error="Valor NO Válido." prompt="Ingrese &quot;X&quot;" sqref="G5:H5 G32:H32 J34:J37" xr:uid="{00000000-0002-0000-1F00-000001000000}">
      <formula1>COUNTIF(Respuesta_SINO,TRIM(CELL("contents")))=1</formula1>
    </dataValidation>
    <dataValidation type="decimal" allowBlank="1" showInputMessage="1" showErrorMessage="1" error="Valor NO Válido" prompt="Ingrese Número" sqref="D8:K11 D15:K18 I28:J28 D22:K25 D26:H26" xr:uid="{00000000-0002-0000-1F00-000002000000}">
      <formula1>Decimal2_Minimo</formula1>
      <formula2>Decimal2_Maximo</formula2>
    </dataValidation>
  </dataValidations>
  <hyperlinks>
    <hyperlink ref="N3" location="Principal!A1" display="Volver al Indice" xr:uid="{00000000-0004-0000-1F00-000000000000}"/>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V29"/>
  <sheetViews>
    <sheetView zoomScale="85" zoomScaleNormal="85" workbookViewId="0">
      <selection activeCell="I16" sqref="I16"/>
    </sheetView>
  </sheetViews>
  <sheetFormatPr baseColWidth="10" defaultColWidth="11.453125" defaultRowHeight="12.5" x14ac:dyDescent="0.25"/>
  <cols>
    <col min="1" max="1" width="4" style="1" customWidth="1"/>
    <col min="2" max="2" width="13.1796875" style="1" customWidth="1"/>
    <col min="3" max="3" width="8.54296875" style="1" customWidth="1"/>
    <col min="4" max="4" width="4.453125" style="1" customWidth="1"/>
    <col min="5" max="5" width="13.81640625" style="1" customWidth="1"/>
    <col min="6" max="6" width="9.54296875" style="1" customWidth="1"/>
    <col min="7" max="7" width="8.81640625" style="1" customWidth="1"/>
    <col min="8" max="8" width="5.1796875" style="1" customWidth="1"/>
    <col min="9" max="9" width="25.54296875" style="1" customWidth="1"/>
    <col min="10" max="10" width="1.1796875" style="1" customWidth="1"/>
    <col min="11" max="11" width="5.1796875" style="1" bestFit="1" customWidth="1"/>
    <col min="12" max="12" width="46.81640625" style="1" customWidth="1"/>
    <col min="13" max="16" width="4" style="1" customWidth="1"/>
    <col min="17" max="18" width="3.81640625" style="1" customWidth="1"/>
    <col min="19" max="19" width="5" style="67" customWidth="1"/>
    <col min="20" max="21" width="3.54296875" style="67" customWidth="1"/>
    <col min="22" max="22" width="2.81640625" style="67" customWidth="1"/>
    <col min="23" max="16384" width="11.453125" style="1"/>
  </cols>
  <sheetData>
    <row r="1" spans="1:22" ht="14" x14ac:dyDescent="0.25">
      <c r="A1" s="248" t="s">
        <v>74</v>
      </c>
      <c r="B1" s="248"/>
      <c r="C1" s="248"/>
      <c r="D1" s="248"/>
      <c r="E1" s="248"/>
      <c r="F1" s="248"/>
      <c r="G1" s="248"/>
      <c r="H1" s="248"/>
      <c r="I1" s="248"/>
      <c r="L1" s="95" t="str">
        <f>'28'!A1</f>
        <v>PILAR V: Transparencia de la Información</v>
      </c>
      <c r="U1" s="67">
        <v>1</v>
      </c>
    </row>
    <row r="2" spans="1:22" hidden="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3">
      <c r="A3" s="239" t="s">
        <v>321</v>
      </c>
      <c r="B3" s="239"/>
      <c r="C3" s="239"/>
      <c r="D3" s="239"/>
      <c r="E3" s="239"/>
      <c r="F3" s="239"/>
      <c r="G3" s="239"/>
      <c r="H3" s="239"/>
      <c r="I3" s="239"/>
      <c r="L3" s="94" t="s">
        <v>355</v>
      </c>
      <c r="U3" s="67">
        <f>SUM(V:V)</f>
        <v>1</v>
      </c>
    </row>
    <row r="4" spans="1:22" ht="13" x14ac:dyDescent="0.25">
      <c r="A4" s="223"/>
      <c r="B4" s="223"/>
      <c r="C4" s="223"/>
      <c r="D4" s="223"/>
      <c r="E4" s="224"/>
      <c r="F4" s="100" t="s">
        <v>1</v>
      </c>
      <c r="G4" s="100" t="s">
        <v>2</v>
      </c>
      <c r="H4" s="264" t="s">
        <v>3</v>
      </c>
      <c r="I4" s="264"/>
      <c r="K4" s="54" t="s">
        <v>388</v>
      </c>
    </row>
    <row r="5" spans="1:22" ht="91.5" customHeight="1" x14ac:dyDescent="0.25">
      <c r="A5" s="277" t="s">
        <v>778</v>
      </c>
      <c r="B5" s="277"/>
      <c r="C5" s="277"/>
      <c r="D5" s="277"/>
      <c r="E5" s="277"/>
      <c r="F5" s="99"/>
      <c r="G5" s="99" t="s">
        <v>15</v>
      </c>
      <c r="H5" s="199" t="s">
        <v>846</v>
      </c>
      <c r="I5" s="201"/>
      <c r="K5" s="55" t="str">
        <f>CONCATENATE("(",LEN(H5),")")</f>
        <v>(109)</v>
      </c>
      <c r="L5" s="53"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123</v>
      </c>
      <c r="V5" s="68">
        <f>IF( AND(F5="",G5=""),0,IF(AND(G5&lt;&gt;"",H5=""),0,1))</f>
        <v>1</v>
      </c>
    </row>
    <row r="6" spans="1:22" ht="32.5" customHeight="1" x14ac:dyDescent="0.35">
      <c r="A6" s="335" t="s">
        <v>618</v>
      </c>
      <c r="B6" s="335"/>
      <c r="C6" s="335"/>
      <c r="D6" s="335"/>
      <c r="E6" s="335"/>
      <c r="F6" s="335"/>
      <c r="G6" s="335"/>
      <c r="H6" s="335"/>
      <c r="I6" s="335"/>
      <c r="K6"/>
      <c r="L6" s="53"/>
      <c r="V6" s="68"/>
    </row>
    <row r="7" spans="1:22" ht="26" customHeight="1" x14ac:dyDescent="0.25">
      <c r="A7" s="163"/>
      <c r="B7" s="313" t="s">
        <v>590</v>
      </c>
      <c r="C7" s="313"/>
      <c r="D7" s="313"/>
      <c r="E7" s="313"/>
      <c r="F7" s="313" t="s">
        <v>91</v>
      </c>
      <c r="G7" s="313"/>
      <c r="H7" s="313" t="s">
        <v>591</v>
      </c>
      <c r="I7" s="313"/>
      <c r="K7" s="58" t="s">
        <v>394</v>
      </c>
      <c r="L7" s="62" t="s">
        <v>395</v>
      </c>
      <c r="S7" s="67">
        <v>765</v>
      </c>
      <c r="V7" s="68"/>
    </row>
    <row r="8" spans="1:22" ht="17" customHeight="1" x14ac:dyDescent="0.25">
      <c r="A8" s="119"/>
      <c r="B8" s="418" t="s">
        <v>880</v>
      </c>
      <c r="C8" s="418"/>
      <c r="D8" s="418"/>
      <c r="E8" s="418"/>
      <c r="F8" s="494">
        <v>44649</v>
      </c>
      <c r="G8" s="495"/>
      <c r="H8" s="496" t="s">
        <v>799</v>
      </c>
      <c r="I8" s="496"/>
      <c r="K8" s="55"/>
      <c r="L8" s="53"/>
      <c r="V8" s="68"/>
    </row>
    <row r="9" spans="1:22" ht="15.65" customHeight="1" x14ac:dyDescent="0.25">
      <c r="A9" s="119"/>
      <c r="B9" s="496"/>
      <c r="C9" s="496"/>
      <c r="D9" s="496"/>
      <c r="E9" s="496"/>
      <c r="F9" s="494"/>
      <c r="G9" s="495"/>
      <c r="H9" s="496"/>
      <c r="I9" s="496"/>
      <c r="K9" s="55"/>
      <c r="L9" s="53"/>
      <c r="V9" s="68"/>
    </row>
    <row r="10" spans="1:22" ht="30" customHeight="1" x14ac:dyDescent="0.35">
      <c r="A10" s="241" t="s">
        <v>592</v>
      </c>
      <c r="B10" s="241"/>
      <c r="C10" s="241"/>
      <c r="D10" s="241"/>
      <c r="E10" s="241"/>
      <c r="F10" s="241"/>
      <c r="G10" s="241"/>
      <c r="H10" s="241"/>
      <c r="I10" s="241"/>
      <c r="K10" s="63" t="s">
        <v>396</v>
      </c>
      <c r="L10" s="61" t="s">
        <v>397</v>
      </c>
      <c r="M10"/>
      <c r="S10" s="67">
        <v>0</v>
      </c>
      <c r="V10" s="68"/>
    </row>
    <row r="11" spans="1:22" ht="13" x14ac:dyDescent="0.25">
      <c r="A11" s="119"/>
      <c r="B11" s="287" t="s">
        <v>271</v>
      </c>
      <c r="C11" s="287"/>
      <c r="D11" s="287"/>
      <c r="E11" s="287"/>
      <c r="F11" s="99"/>
      <c r="G11" s="119"/>
      <c r="H11" s="119"/>
      <c r="I11" s="119"/>
      <c r="K11" s="55"/>
      <c r="L11" s="53"/>
      <c r="S11" s="67">
        <v>766</v>
      </c>
      <c r="V11" s="68"/>
    </row>
    <row r="12" spans="1:22" ht="13" x14ac:dyDescent="0.25">
      <c r="A12" s="119"/>
      <c r="B12" s="287" t="s">
        <v>593</v>
      </c>
      <c r="C12" s="287"/>
      <c r="D12" s="287"/>
      <c r="E12" s="287"/>
      <c r="F12" s="99"/>
      <c r="G12" s="119"/>
      <c r="H12" s="119"/>
      <c r="I12" s="119"/>
      <c r="K12" s="55"/>
      <c r="L12" s="53"/>
      <c r="S12" s="67">
        <v>767</v>
      </c>
      <c r="V12" s="68"/>
    </row>
    <row r="13" spans="1:22" ht="13" x14ac:dyDescent="0.25">
      <c r="A13" s="119"/>
      <c r="B13" s="287" t="s">
        <v>577</v>
      </c>
      <c r="C13" s="287"/>
      <c r="D13" s="287"/>
      <c r="E13" s="287"/>
      <c r="F13" s="99" t="s">
        <v>15</v>
      </c>
      <c r="G13" s="119"/>
      <c r="H13" s="119"/>
      <c r="I13" s="119"/>
      <c r="K13" s="55"/>
      <c r="L13" s="53"/>
      <c r="S13" s="67">
        <v>768</v>
      </c>
      <c r="V13" s="68"/>
    </row>
    <row r="14" spans="1:22" ht="13" x14ac:dyDescent="0.25">
      <c r="A14" s="119"/>
      <c r="B14" s="274" t="s">
        <v>218</v>
      </c>
      <c r="C14" s="275"/>
      <c r="D14" s="275"/>
      <c r="E14" s="276"/>
      <c r="F14" s="99"/>
      <c r="G14" s="119"/>
      <c r="H14" s="119"/>
      <c r="I14" s="119"/>
      <c r="K14" s="55"/>
      <c r="L14" s="53"/>
      <c r="S14" s="67">
        <v>769</v>
      </c>
      <c r="V14" s="68"/>
    </row>
    <row r="15" spans="1:22" ht="13" x14ac:dyDescent="0.25">
      <c r="A15" s="119"/>
      <c r="B15" s="274" t="s">
        <v>594</v>
      </c>
      <c r="C15" s="275"/>
      <c r="D15" s="275"/>
      <c r="E15" s="276"/>
      <c r="F15" s="99"/>
      <c r="G15" s="119"/>
      <c r="H15" s="119"/>
      <c r="I15" s="119"/>
      <c r="K15" s="55"/>
      <c r="L15" s="53"/>
      <c r="S15" s="67">
        <v>770</v>
      </c>
      <c r="V15" s="68"/>
    </row>
    <row r="16" spans="1:22" ht="13.25" customHeight="1" x14ac:dyDescent="0.25">
      <c r="A16" s="119"/>
      <c r="B16" s="274" t="s">
        <v>595</v>
      </c>
      <c r="C16" s="275"/>
      <c r="D16" s="275"/>
      <c r="E16" s="276"/>
      <c r="F16" s="99"/>
      <c r="G16" s="119"/>
      <c r="H16" s="119"/>
      <c r="I16" s="119"/>
      <c r="K16" s="55"/>
      <c r="L16" s="53"/>
      <c r="S16" s="67">
        <v>771</v>
      </c>
      <c r="V16" s="68"/>
    </row>
    <row r="17" spans="1:22" ht="13" x14ac:dyDescent="0.25">
      <c r="A17" s="119"/>
      <c r="B17" s="287" t="s">
        <v>596</v>
      </c>
      <c r="C17" s="287"/>
      <c r="D17" s="287"/>
      <c r="E17" s="287"/>
      <c r="F17" s="199"/>
      <c r="G17" s="201"/>
      <c r="H17" s="119"/>
      <c r="I17" s="119"/>
      <c r="K17" s="55"/>
      <c r="L17" s="53"/>
      <c r="S17" s="67">
        <v>772</v>
      </c>
      <c r="V17" s="68"/>
    </row>
    <row r="18" spans="1:22" ht="35.25" customHeight="1" x14ac:dyDescent="0.35">
      <c r="A18" s="241" t="s">
        <v>779</v>
      </c>
      <c r="B18" s="241"/>
      <c r="C18" s="241"/>
      <c r="D18" s="241"/>
      <c r="E18" s="241"/>
      <c r="F18" s="241"/>
      <c r="G18" s="241"/>
      <c r="H18" s="241"/>
      <c r="I18" s="241"/>
      <c r="K18"/>
    </row>
    <row r="19" spans="1:22" ht="19.25" customHeight="1" x14ac:dyDescent="0.25">
      <c r="A19" s="23"/>
      <c r="B19" s="23"/>
      <c r="C19" s="23"/>
      <c r="D19" s="23"/>
      <c r="E19" s="23"/>
      <c r="F19" s="100" t="s">
        <v>1</v>
      </c>
      <c r="G19" s="100" t="s">
        <v>2</v>
      </c>
      <c r="H19" s="23"/>
      <c r="I19" s="23"/>
    </row>
    <row r="20" spans="1:22" ht="17" customHeight="1" x14ac:dyDescent="0.25">
      <c r="A20" s="23"/>
      <c r="B20" s="287" t="s">
        <v>597</v>
      </c>
      <c r="C20" s="287"/>
      <c r="D20" s="287"/>
      <c r="E20" s="287"/>
      <c r="F20" s="162" t="s">
        <v>15</v>
      </c>
      <c r="G20" s="162"/>
      <c r="H20" s="23"/>
      <c r="I20" s="23"/>
      <c r="L20" s="41" t="str">
        <f>IF(( AND(F20="x",G20="x") ),"(*) Marcar solo un valor: Si o No","")</f>
        <v/>
      </c>
      <c r="S20" s="67">
        <v>773</v>
      </c>
    </row>
    <row r="21" spans="1:22" ht="17" customHeight="1" x14ac:dyDescent="0.25">
      <c r="A21" s="23"/>
      <c r="B21" s="287" t="s">
        <v>598</v>
      </c>
      <c r="C21" s="287"/>
      <c r="D21" s="287"/>
      <c r="E21" s="287"/>
      <c r="F21" s="162" t="s">
        <v>15</v>
      </c>
      <c r="G21" s="162"/>
      <c r="H21" s="23"/>
      <c r="I21" s="23"/>
      <c r="L21" s="41" t="str">
        <f>IF(( AND(F21="x",G21="x") ),"(*) Marcar solo un valor: Si o No","")</f>
        <v/>
      </c>
      <c r="S21" s="67">
        <v>774</v>
      </c>
    </row>
    <row r="22" spans="1:22" ht="20.25" customHeight="1" x14ac:dyDescent="0.35">
      <c r="B22" s="241" t="s">
        <v>780</v>
      </c>
      <c r="C22" s="241"/>
      <c r="D22" s="241"/>
      <c r="E22" s="241"/>
      <c r="F22" s="241"/>
      <c r="G22" s="241"/>
      <c r="H22" s="241"/>
      <c r="I22" s="241"/>
      <c r="K22"/>
    </row>
    <row r="23" spans="1:22" ht="14.5" x14ac:dyDescent="0.35">
      <c r="A23" s="20"/>
      <c r="B23" s="4"/>
      <c r="C23" s="4"/>
      <c r="D23" s="4"/>
    </row>
    <row r="24" spans="1:22" ht="28.25" customHeight="1" x14ac:dyDescent="0.25">
      <c r="B24" s="23"/>
      <c r="C24" s="23"/>
      <c r="D24" s="23"/>
      <c r="E24" s="23"/>
      <c r="F24" s="164" t="s">
        <v>597</v>
      </c>
      <c r="G24" s="164" t="s">
        <v>598</v>
      </c>
    </row>
    <row r="25" spans="1:22" ht="13" x14ac:dyDescent="0.25">
      <c r="B25" s="287" t="s">
        <v>599</v>
      </c>
      <c r="C25" s="287"/>
      <c r="D25" s="287"/>
      <c r="E25" s="287"/>
      <c r="F25" s="99" t="s">
        <v>15</v>
      </c>
      <c r="G25" s="99" t="s">
        <v>15</v>
      </c>
      <c r="S25" s="67">
        <v>775</v>
      </c>
    </row>
    <row r="26" spans="1:22" ht="13" x14ac:dyDescent="0.25">
      <c r="B26" s="287" t="s">
        <v>86</v>
      </c>
      <c r="C26" s="287"/>
      <c r="D26" s="287"/>
      <c r="E26" s="287"/>
      <c r="F26" s="99"/>
      <c r="G26" s="99"/>
      <c r="S26" s="67">
        <v>776</v>
      </c>
    </row>
    <row r="27" spans="1:22" ht="13" x14ac:dyDescent="0.25">
      <c r="B27" s="287" t="s">
        <v>600</v>
      </c>
      <c r="C27" s="287"/>
      <c r="D27" s="287"/>
      <c r="E27" s="287"/>
      <c r="F27" s="99"/>
      <c r="G27" s="99"/>
      <c r="S27" s="67">
        <v>777</v>
      </c>
    </row>
    <row r="28" spans="1:22" ht="25.25" customHeight="1" x14ac:dyDescent="0.25">
      <c r="B28" s="287" t="s">
        <v>601</v>
      </c>
      <c r="C28" s="287"/>
      <c r="D28" s="287"/>
      <c r="E28" s="287"/>
      <c r="F28" s="99"/>
      <c r="G28" s="99"/>
      <c r="S28" s="67">
        <v>778</v>
      </c>
    </row>
    <row r="29" spans="1:22" x14ac:dyDescent="0.25">
      <c r="B29" s="287" t="s">
        <v>596</v>
      </c>
      <c r="C29" s="287"/>
      <c r="D29" s="287"/>
      <c r="E29" s="287"/>
      <c r="F29" s="497"/>
      <c r="G29" s="497"/>
      <c r="S29" s="67">
        <v>779</v>
      </c>
    </row>
  </sheetData>
  <sheetProtection algorithmName="SHA-512" hashValue="XPKIfrXytUVIs84HNUee1Tq1fboZlAG1ah+07/RF/Kbn5/Rka6W+fse60h6cM1V1bW//U/HSeh7YnR6m31qlFQ==" saltValue="lVrBBOvPG0nlp8oMavswVA==" spinCount="100000" sheet="1" objects="1" scenarios="1" formatRows="0" insertRows="0"/>
  <mergeCells count="35">
    <mergeCell ref="F29:G29"/>
    <mergeCell ref="B29:E29"/>
    <mergeCell ref="B25:E25"/>
    <mergeCell ref="B26:E26"/>
    <mergeCell ref="B27:E27"/>
    <mergeCell ref="B28:E28"/>
    <mergeCell ref="B20:E20"/>
    <mergeCell ref="B21:E21"/>
    <mergeCell ref="B13:E13"/>
    <mergeCell ref="B16:E16"/>
    <mergeCell ref="B17:E17"/>
    <mergeCell ref="B14:E14"/>
    <mergeCell ref="B15:E15"/>
    <mergeCell ref="B12:E12"/>
    <mergeCell ref="F8:G8"/>
    <mergeCell ref="H8:I8"/>
    <mergeCell ref="B9:E9"/>
    <mergeCell ref="F9:G9"/>
    <mergeCell ref="H9:I9"/>
    <mergeCell ref="F17:G17"/>
    <mergeCell ref="A18:I18"/>
    <mergeCell ref="B22:I22"/>
    <mergeCell ref="A1:I1"/>
    <mergeCell ref="A3:I3"/>
    <mergeCell ref="A4:E4"/>
    <mergeCell ref="A5:E5"/>
    <mergeCell ref="H4:I4"/>
    <mergeCell ref="H5:I5"/>
    <mergeCell ref="A6:I6"/>
    <mergeCell ref="F7:G7"/>
    <mergeCell ref="H7:I7"/>
    <mergeCell ref="B7:E7"/>
    <mergeCell ref="B8:E8"/>
    <mergeCell ref="A10:I10"/>
    <mergeCell ref="B11:E11"/>
  </mergeCells>
  <dataValidations count="3">
    <dataValidation type="textLength" allowBlank="1" showErrorMessage="1" error="Cantidad de caracteres NO valido." sqref="H5:I5 F17:G17" xr:uid="{00000000-0002-0000-2000-000000000000}">
      <formula1>Explicacion_LongMinimo</formula1>
      <formula2>Explicacion_LongMaximo</formula2>
    </dataValidation>
    <dataValidation type="custom" allowBlank="1" showDropDown="1" showInputMessage="1" showErrorMessage="1" error="Valor NO Válido." prompt="Ingrese &quot;X&quot;" sqref="F5:G5 F25:G28 F20:G21 F11:F16" xr:uid="{00000000-0002-0000-2000-000001000000}">
      <formula1>COUNTIF(Respuesta_SINO,TRIM(CELL("contents")))=1</formula1>
    </dataValidation>
    <dataValidation type="date" operator="lessThanOrEqual" allowBlank="1" showInputMessage="1" showErrorMessage="1" error="Fecha No Valida" prompt="(dd/mm/yyyy)" sqref="F8:F9" xr:uid="{00000000-0002-0000-2000-000002000000}">
      <formula1>H8</formula1>
    </dataValidation>
  </dataValidations>
  <hyperlinks>
    <hyperlink ref="L3" location="Principal!A1" display="Volver al Indice" xr:uid="{00000000-0004-0000-2000-000000000000}"/>
  </hyperlinks>
  <pageMargins left="0.7" right="0.7" top="0.75" bottom="0.75" header="0.3" footer="0.3"/>
  <pageSetup paperSize="9" scale="93"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S44"/>
  <sheetViews>
    <sheetView zoomScale="85" zoomScaleNormal="85" workbookViewId="0">
      <selection activeCell="A43" sqref="A43:J43"/>
    </sheetView>
  </sheetViews>
  <sheetFormatPr baseColWidth="10" defaultColWidth="11.453125" defaultRowHeight="12.5" x14ac:dyDescent="0.25"/>
  <cols>
    <col min="1" max="1" width="4.453125" style="1" customWidth="1"/>
    <col min="2" max="2" width="33.54296875" style="1" customWidth="1"/>
    <col min="3" max="9" width="4.1796875" style="1" customWidth="1"/>
    <col min="10" max="10" width="16.54296875" style="1" customWidth="1"/>
    <col min="11" max="11" width="1.453125" style="1" customWidth="1"/>
    <col min="12" max="12" width="4.453125" style="1" customWidth="1"/>
    <col min="13" max="13" width="16.1796875" style="1" customWidth="1"/>
    <col min="14" max="14" width="11.453125" style="1"/>
    <col min="15" max="18" width="4.81640625" style="1" customWidth="1"/>
    <col min="19" max="19" width="4.81640625" style="67" customWidth="1"/>
    <col min="20" max="26" width="4.81640625" style="1" customWidth="1"/>
    <col min="27" max="16384" width="11.453125" style="1"/>
  </cols>
  <sheetData>
    <row r="1" spans="1:19" ht="15.5" x14ac:dyDescent="0.25">
      <c r="A1" s="242" t="s">
        <v>322</v>
      </c>
      <c r="B1" s="242"/>
      <c r="C1" s="242"/>
      <c r="D1" s="242"/>
      <c r="E1" s="242"/>
      <c r="F1" s="242"/>
      <c r="G1" s="242"/>
      <c r="H1" s="242"/>
      <c r="I1" s="242"/>
      <c r="J1" s="242"/>
    </row>
    <row r="2" spans="1:19" hidden="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19" ht="15.5" x14ac:dyDescent="0.25">
      <c r="A3" s="498" t="s">
        <v>323</v>
      </c>
      <c r="B3" s="498"/>
      <c r="C3" s="498"/>
      <c r="D3" s="498"/>
      <c r="E3" s="498"/>
      <c r="F3" s="498"/>
      <c r="G3" s="498"/>
      <c r="H3" s="498"/>
      <c r="I3" s="498"/>
      <c r="J3" s="498"/>
      <c r="M3" s="94" t="s">
        <v>355</v>
      </c>
    </row>
    <row r="4" spans="1:19" ht="33" customHeight="1" x14ac:dyDescent="0.25">
      <c r="A4" s="294" t="s">
        <v>324</v>
      </c>
      <c r="B4" s="294"/>
      <c r="C4" s="294"/>
      <c r="D4" s="294"/>
      <c r="E4" s="294"/>
      <c r="F4" s="294"/>
      <c r="G4" s="294"/>
      <c r="H4" s="294"/>
      <c r="I4" s="294"/>
      <c r="J4" s="294"/>
    </row>
    <row r="5" spans="1:19" x14ac:dyDescent="0.25">
      <c r="A5" s="502"/>
      <c r="B5" s="502"/>
      <c r="C5" s="501" t="s">
        <v>399</v>
      </c>
      <c r="D5" s="501" t="s">
        <v>302</v>
      </c>
      <c r="E5" s="501" t="s">
        <v>441</v>
      </c>
      <c r="F5" s="501" t="s">
        <v>400</v>
      </c>
      <c r="G5" s="501" t="s">
        <v>144</v>
      </c>
      <c r="H5" s="501" t="s">
        <v>401</v>
      </c>
      <c r="I5" s="501" t="s">
        <v>402</v>
      </c>
      <c r="J5" s="499" t="s">
        <v>376</v>
      </c>
    </row>
    <row r="6" spans="1:19" ht="114" customHeight="1" x14ac:dyDescent="0.25">
      <c r="A6" s="502"/>
      <c r="B6" s="502"/>
      <c r="C6" s="501"/>
      <c r="D6" s="501"/>
      <c r="E6" s="501"/>
      <c r="F6" s="501"/>
      <c r="G6" s="501"/>
      <c r="H6" s="501"/>
      <c r="I6" s="501"/>
      <c r="J6" s="500"/>
    </row>
    <row r="7" spans="1:19" ht="20" x14ac:dyDescent="0.25">
      <c r="A7" s="32">
        <v>1</v>
      </c>
      <c r="B7" s="112" t="s">
        <v>325</v>
      </c>
      <c r="C7" s="101">
        <v>1</v>
      </c>
      <c r="D7" s="99"/>
      <c r="E7" s="99"/>
      <c r="F7" s="99"/>
      <c r="G7" s="99"/>
      <c r="H7" s="99"/>
      <c r="I7" s="99" t="s">
        <v>15</v>
      </c>
      <c r="J7" s="73"/>
      <c r="S7" s="67">
        <v>1</v>
      </c>
    </row>
    <row r="8" spans="1:19" ht="20" x14ac:dyDescent="0.25">
      <c r="A8" s="32">
        <v>2</v>
      </c>
      <c r="B8" s="112" t="s">
        <v>326</v>
      </c>
      <c r="C8" s="101">
        <v>2</v>
      </c>
      <c r="D8" s="99" t="s">
        <v>15</v>
      </c>
      <c r="E8" s="99"/>
      <c r="F8" s="99"/>
      <c r="G8" s="99"/>
      <c r="H8" s="99"/>
      <c r="I8" s="99"/>
      <c r="J8" s="73"/>
      <c r="S8" s="67">
        <v>2</v>
      </c>
    </row>
    <row r="9" spans="1:19" ht="50" x14ac:dyDescent="0.25">
      <c r="A9" s="32">
        <v>3</v>
      </c>
      <c r="B9" s="112" t="s">
        <v>327</v>
      </c>
      <c r="C9" s="101">
        <v>3</v>
      </c>
      <c r="D9" s="99"/>
      <c r="E9" s="99" t="s">
        <v>15</v>
      </c>
      <c r="F9" s="99"/>
      <c r="G9" s="99"/>
      <c r="H9" s="99"/>
      <c r="I9" s="99"/>
      <c r="J9" s="73"/>
      <c r="S9" s="67">
        <v>3</v>
      </c>
    </row>
    <row r="10" spans="1:19" ht="20" x14ac:dyDescent="0.25">
      <c r="A10" s="32">
        <v>4</v>
      </c>
      <c r="B10" s="112" t="s">
        <v>328</v>
      </c>
      <c r="C10" s="101">
        <v>4</v>
      </c>
      <c r="D10" s="99"/>
      <c r="E10" s="99" t="s">
        <v>15</v>
      </c>
      <c r="F10" s="99"/>
      <c r="G10" s="99"/>
      <c r="H10" s="99"/>
      <c r="I10" s="99"/>
      <c r="J10" s="73"/>
      <c r="S10" s="67">
        <v>4</v>
      </c>
    </row>
    <row r="11" spans="1:19" ht="13" x14ac:dyDescent="0.25">
      <c r="A11" s="32">
        <v>5</v>
      </c>
      <c r="B11" s="112" t="s">
        <v>92</v>
      </c>
      <c r="C11" s="101">
        <v>5</v>
      </c>
      <c r="D11" s="99"/>
      <c r="E11" s="99"/>
      <c r="F11" s="99"/>
      <c r="G11" s="99" t="s">
        <v>15</v>
      </c>
      <c r="H11" s="99"/>
      <c r="I11" s="99"/>
      <c r="J11" s="73"/>
      <c r="S11" s="67">
        <v>5</v>
      </c>
    </row>
    <row r="12" spans="1:19" ht="20" x14ac:dyDescent="0.25">
      <c r="A12" s="32">
        <v>6</v>
      </c>
      <c r="B12" s="112" t="s">
        <v>329</v>
      </c>
      <c r="C12" s="101">
        <v>6</v>
      </c>
      <c r="D12" s="99"/>
      <c r="E12" s="99"/>
      <c r="F12" s="99"/>
      <c r="G12" s="99"/>
      <c r="H12" s="99" t="s">
        <v>15</v>
      </c>
      <c r="I12" s="99"/>
      <c r="J12" s="73"/>
      <c r="S12" s="67">
        <v>6</v>
      </c>
    </row>
    <row r="13" spans="1:19" ht="13" x14ac:dyDescent="0.25">
      <c r="A13" s="32">
        <v>7</v>
      </c>
      <c r="B13" s="112" t="s">
        <v>330</v>
      </c>
      <c r="C13" s="101">
        <v>7</v>
      </c>
      <c r="D13" s="99" t="s">
        <v>15</v>
      </c>
      <c r="E13" s="99"/>
      <c r="F13" s="99"/>
      <c r="G13" s="99"/>
      <c r="H13" s="99"/>
      <c r="I13" s="99"/>
      <c r="J13" s="73"/>
      <c r="S13" s="67">
        <v>7</v>
      </c>
    </row>
    <row r="14" spans="1:19" ht="20" x14ac:dyDescent="0.25">
      <c r="A14" s="32">
        <v>8</v>
      </c>
      <c r="B14" s="112" t="s">
        <v>331</v>
      </c>
      <c r="C14" s="101">
        <v>8</v>
      </c>
      <c r="D14" s="99"/>
      <c r="E14" s="99" t="s">
        <v>15</v>
      </c>
      <c r="F14" s="99"/>
      <c r="G14" s="99" t="s">
        <v>15</v>
      </c>
      <c r="H14" s="99"/>
      <c r="I14" s="99"/>
      <c r="J14" s="73"/>
      <c r="S14" s="67">
        <v>8</v>
      </c>
    </row>
    <row r="15" spans="1:19" ht="20" x14ac:dyDescent="0.25">
      <c r="A15" s="32">
        <v>9</v>
      </c>
      <c r="B15" s="112" t="s">
        <v>332</v>
      </c>
      <c r="C15" s="101">
        <v>8</v>
      </c>
      <c r="D15" s="99"/>
      <c r="E15" s="99"/>
      <c r="F15" s="99"/>
      <c r="G15" s="99" t="s">
        <v>15</v>
      </c>
      <c r="H15" s="99"/>
      <c r="I15" s="99"/>
      <c r="J15" s="73"/>
      <c r="S15" s="67">
        <v>9</v>
      </c>
    </row>
    <row r="16" spans="1:19" ht="40" x14ac:dyDescent="0.25">
      <c r="A16" s="32">
        <v>10</v>
      </c>
      <c r="B16" s="112" t="s">
        <v>333</v>
      </c>
      <c r="C16" s="101">
        <v>10</v>
      </c>
      <c r="D16" s="99" t="s">
        <v>15</v>
      </c>
      <c r="E16" s="99" t="s">
        <v>15</v>
      </c>
      <c r="F16" s="99"/>
      <c r="G16" s="99"/>
      <c r="H16" s="99"/>
      <c r="I16" s="99"/>
      <c r="J16" s="73"/>
      <c r="S16" s="67">
        <v>10</v>
      </c>
    </row>
    <row r="17" spans="1:19" ht="20" x14ac:dyDescent="0.25">
      <c r="A17" s="32">
        <v>11</v>
      </c>
      <c r="B17" s="166" t="s">
        <v>781</v>
      </c>
      <c r="C17" s="101">
        <v>10</v>
      </c>
      <c r="D17" s="99"/>
      <c r="E17" s="99" t="s">
        <v>15</v>
      </c>
      <c r="F17" s="99"/>
      <c r="G17" s="99"/>
      <c r="H17" s="99"/>
      <c r="I17" s="99"/>
      <c r="J17" s="73"/>
      <c r="S17" s="67">
        <v>11</v>
      </c>
    </row>
    <row r="18" spans="1:19" ht="30" x14ac:dyDescent="0.25">
      <c r="A18" s="32">
        <v>12</v>
      </c>
      <c r="B18" s="112" t="s">
        <v>334</v>
      </c>
      <c r="C18" s="101">
        <v>11</v>
      </c>
      <c r="D18" s="99" t="s">
        <v>15</v>
      </c>
      <c r="E18" s="99" t="s">
        <v>15</v>
      </c>
      <c r="F18" s="99"/>
      <c r="G18" s="99"/>
      <c r="H18" s="99"/>
      <c r="I18" s="99"/>
      <c r="J18" s="73"/>
      <c r="S18" s="67">
        <v>12</v>
      </c>
    </row>
    <row r="19" spans="1:19" ht="30" x14ac:dyDescent="0.25">
      <c r="A19" s="32">
        <v>13</v>
      </c>
      <c r="B19" s="112" t="s">
        <v>335</v>
      </c>
      <c r="C19" s="101">
        <v>11</v>
      </c>
      <c r="D19" s="99"/>
      <c r="E19" s="99" t="s">
        <v>15</v>
      </c>
      <c r="F19" s="99"/>
      <c r="G19" s="99"/>
      <c r="H19" s="99"/>
      <c r="I19" s="99"/>
      <c r="J19" s="73"/>
      <c r="S19" s="67">
        <v>13</v>
      </c>
    </row>
    <row r="20" spans="1:19" ht="20" x14ac:dyDescent="0.25">
      <c r="A20" s="32">
        <v>14</v>
      </c>
      <c r="B20" s="112" t="s">
        <v>336</v>
      </c>
      <c r="C20" s="101">
        <v>12</v>
      </c>
      <c r="D20" s="99" t="s">
        <v>15</v>
      </c>
      <c r="E20" s="99"/>
      <c r="F20" s="99"/>
      <c r="G20" s="99"/>
      <c r="H20" s="99"/>
      <c r="I20" s="99"/>
      <c r="J20" s="73"/>
      <c r="S20" s="67">
        <v>14</v>
      </c>
    </row>
    <row r="21" spans="1:19" ht="20" x14ac:dyDescent="0.25">
      <c r="A21" s="32">
        <v>15</v>
      </c>
      <c r="B21" s="112" t="s">
        <v>337</v>
      </c>
      <c r="C21" s="101">
        <v>12</v>
      </c>
      <c r="D21" s="99" t="s">
        <v>15</v>
      </c>
      <c r="E21" s="99" t="s">
        <v>15</v>
      </c>
      <c r="F21" s="99"/>
      <c r="G21" s="99"/>
      <c r="H21" s="99"/>
      <c r="I21" s="99"/>
      <c r="J21" s="73"/>
      <c r="S21" s="67">
        <v>15</v>
      </c>
    </row>
    <row r="22" spans="1:19" ht="20" x14ac:dyDescent="0.25">
      <c r="A22" s="32">
        <v>16</v>
      </c>
      <c r="B22" s="112" t="s">
        <v>338</v>
      </c>
      <c r="C22" s="101">
        <v>13</v>
      </c>
      <c r="D22" s="99" t="s">
        <v>15</v>
      </c>
      <c r="E22" s="99" t="s">
        <v>15</v>
      </c>
      <c r="F22" s="99"/>
      <c r="G22" s="99"/>
      <c r="H22" s="99"/>
      <c r="I22" s="99"/>
      <c r="J22" s="73"/>
      <c r="S22" s="67">
        <v>16</v>
      </c>
    </row>
    <row r="23" spans="1:19" ht="20" x14ac:dyDescent="0.25">
      <c r="A23" s="32">
        <v>17</v>
      </c>
      <c r="B23" s="166" t="s">
        <v>782</v>
      </c>
      <c r="C23" s="101">
        <v>13</v>
      </c>
      <c r="D23" s="99" t="s">
        <v>15</v>
      </c>
      <c r="E23" s="99" t="s">
        <v>15</v>
      </c>
      <c r="F23" s="99"/>
      <c r="G23" s="99"/>
      <c r="H23" s="99"/>
      <c r="I23" s="99"/>
      <c r="J23" s="73"/>
      <c r="S23" s="67">
        <v>17</v>
      </c>
    </row>
    <row r="24" spans="1:19" ht="30" x14ac:dyDescent="0.25">
      <c r="A24" s="32">
        <v>18</v>
      </c>
      <c r="B24" s="112" t="s">
        <v>339</v>
      </c>
      <c r="C24" s="101">
        <v>13</v>
      </c>
      <c r="D24" s="99"/>
      <c r="E24" s="99"/>
      <c r="F24" s="99"/>
      <c r="G24" s="99"/>
      <c r="H24" s="99"/>
      <c r="I24" s="99" t="s">
        <v>15</v>
      </c>
      <c r="J24" s="73"/>
      <c r="S24" s="67">
        <v>18</v>
      </c>
    </row>
    <row r="25" spans="1:19" ht="20" x14ac:dyDescent="0.25">
      <c r="A25" s="32">
        <v>19</v>
      </c>
      <c r="B25" s="112" t="s">
        <v>340</v>
      </c>
      <c r="C25" s="101">
        <v>14</v>
      </c>
      <c r="D25" s="99"/>
      <c r="E25" s="99"/>
      <c r="F25" s="99"/>
      <c r="G25" s="99"/>
      <c r="H25" s="99" t="s">
        <v>15</v>
      </c>
      <c r="I25" s="99"/>
      <c r="J25" s="73"/>
      <c r="S25" s="67">
        <v>19</v>
      </c>
    </row>
    <row r="26" spans="1:19" ht="20" x14ac:dyDescent="0.25">
      <c r="A26" s="32">
        <v>20</v>
      </c>
      <c r="B26" s="112" t="s">
        <v>341</v>
      </c>
      <c r="C26" s="101">
        <v>15</v>
      </c>
      <c r="D26" s="99" t="s">
        <v>15</v>
      </c>
      <c r="E26" s="99"/>
      <c r="F26" s="99"/>
      <c r="G26" s="99"/>
      <c r="H26" s="99"/>
      <c r="I26" s="99"/>
      <c r="J26" s="73"/>
      <c r="S26" s="67">
        <v>20</v>
      </c>
    </row>
    <row r="27" spans="1:19" ht="20" x14ac:dyDescent="0.25">
      <c r="A27" s="165">
        <v>21</v>
      </c>
      <c r="B27" s="166" t="s">
        <v>602</v>
      </c>
      <c r="C27" s="101">
        <v>15</v>
      </c>
      <c r="D27" s="99"/>
      <c r="E27" s="99" t="s">
        <v>15</v>
      </c>
      <c r="F27" s="99"/>
      <c r="G27" s="99"/>
      <c r="H27" s="99"/>
      <c r="I27" s="99"/>
      <c r="J27" s="73"/>
      <c r="S27" s="67">
        <v>782</v>
      </c>
    </row>
    <row r="28" spans="1:19" ht="20" x14ac:dyDescent="0.25">
      <c r="A28" s="165">
        <v>22</v>
      </c>
      <c r="B28" s="166" t="s">
        <v>342</v>
      </c>
      <c r="C28" s="101">
        <v>17</v>
      </c>
      <c r="D28" s="99" t="s">
        <v>15</v>
      </c>
      <c r="E28" s="99" t="s">
        <v>15</v>
      </c>
      <c r="F28" s="99"/>
      <c r="G28" s="99"/>
      <c r="H28" s="99"/>
      <c r="I28" s="99"/>
      <c r="J28" s="73"/>
      <c r="S28" s="67">
        <v>21</v>
      </c>
    </row>
    <row r="29" spans="1:19" ht="16.25" customHeight="1" x14ac:dyDescent="0.25">
      <c r="A29" s="165">
        <v>23</v>
      </c>
      <c r="B29" s="166" t="s">
        <v>603</v>
      </c>
      <c r="C29" s="101">
        <v>17</v>
      </c>
      <c r="D29" s="99"/>
      <c r="E29" s="99"/>
      <c r="F29" s="99"/>
      <c r="G29" s="99"/>
      <c r="H29" s="99"/>
      <c r="I29" s="99" t="s">
        <v>15</v>
      </c>
      <c r="J29" s="73"/>
      <c r="S29" s="67">
        <v>22</v>
      </c>
    </row>
    <row r="30" spans="1:19" ht="20" x14ac:dyDescent="0.25">
      <c r="A30" s="165">
        <v>24</v>
      </c>
      <c r="B30" s="166" t="s">
        <v>343</v>
      </c>
      <c r="C30" s="101">
        <v>17</v>
      </c>
      <c r="D30" s="99"/>
      <c r="E30" s="99" t="s">
        <v>15</v>
      </c>
      <c r="F30" s="99"/>
      <c r="G30" s="99"/>
      <c r="H30" s="99"/>
      <c r="I30" s="99"/>
      <c r="J30" s="73"/>
      <c r="S30" s="67">
        <v>23</v>
      </c>
    </row>
    <row r="31" spans="1:19" ht="13" x14ac:dyDescent="0.25">
      <c r="A31" s="165">
        <v>25</v>
      </c>
      <c r="B31" s="166" t="s">
        <v>344</v>
      </c>
      <c r="C31" s="101">
        <v>17</v>
      </c>
      <c r="D31" s="99"/>
      <c r="E31" s="99" t="s">
        <v>15</v>
      </c>
      <c r="F31" s="99"/>
      <c r="G31" s="99"/>
      <c r="H31" s="99"/>
      <c r="I31" s="99"/>
      <c r="J31" s="73"/>
      <c r="S31" s="67">
        <v>24</v>
      </c>
    </row>
    <row r="32" spans="1:19" ht="20" x14ac:dyDescent="0.25">
      <c r="A32" s="165">
        <v>26</v>
      </c>
      <c r="B32" s="166" t="s">
        <v>345</v>
      </c>
      <c r="C32" s="101">
        <v>19</v>
      </c>
      <c r="D32" s="99"/>
      <c r="E32" s="99" t="s">
        <v>15</v>
      </c>
      <c r="F32" s="99"/>
      <c r="G32" s="99"/>
      <c r="H32" s="99"/>
      <c r="I32" s="99"/>
      <c r="J32" s="73"/>
      <c r="S32" s="67">
        <v>25</v>
      </c>
    </row>
    <row r="33" spans="1:19" ht="30" x14ac:dyDescent="0.25">
      <c r="A33" s="165">
        <v>27</v>
      </c>
      <c r="B33" s="166" t="s">
        <v>604</v>
      </c>
      <c r="C33" s="101">
        <v>22</v>
      </c>
      <c r="D33" s="99"/>
      <c r="E33" s="99"/>
      <c r="F33" s="99"/>
      <c r="G33" s="99"/>
      <c r="H33" s="99" t="s">
        <v>15</v>
      </c>
      <c r="I33" s="99"/>
      <c r="J33" s="73"/>
      <c r="S33" s="67">
        <v>784</v>
      </c>
    </row>
    <row r="34" spans="1:19" ht="30" x14ac:dyDescent="0.25">
      <c r="A34" s="32">
        <v>28</v>
      </c>
      <c r="B34" s="112" t="s">
        <v>346</v>
      </c>
      <c r="C34" s="101">
        <v>23</v>
      </c>
      <c r="D34" s="99"/>
      <c r="E34" s="99"/>
      <c r="F34" s="99"/>
      <c r="G34" s="99"/>
      <c r="H34" s="99" t="s">
        <v>15</v>
      </c>
      <c r="I34" s="99"/>
      <c r="J34" s="73"/>
      <c r="S34" s="67">
        <v>28</v>
      </c>
    </row>
    <row r="35" spans="1:19" ht="40" x14ac:dyDescent="0.25">
      <c r="A35" s="32">
        <v>29</v>
      </c>
      <c r="B35" s="112" t="s">
        <v>347</v>
      </c>
      <c r="C35" s="101">
        <v>24</v>
      </c>
      <c r="D35" s="99" t="s">
        <v>15</v>
      </c>
      <c r="E35" s="99" t="s">
        <v>15</v>
      </c>
      <c r="F35" s="99"/>
      <c r="G35" s="99"/>
      <c r="H35" s="99"/>
      <c r="I35" s="99"/>
      <c r="J35" s="73"/>
      <c r="S35" s="67">
        <v>29</v>
      </c>
    </row>
    <row r="36" spans="1:19" ht="20" x14ac:dyDescent="0.25">
      <c r="A36" s="32">
        <v>30</v>
      </c>
      <c r="B36" s="112" t="s">
        <v>348</v>
      </c>
      <c r="C36" s="101">
        <v>24</v>
      </c>
      <c r="D36" s="99"/>
      <c r="E36" s="99"/>
      <c r="F36" s="99"/>
      <c r="G36" s="99"/>
      <c r="H36" s="99"/>
      <c r="I36" s="99" t="s">
        <v>15</v>
      </c>
      <c r="J36" s="73"/>
      <c r="S36" s="67">
        <v>30</v>
      </c>
    </row>
    <row r="37" spans="1:19" ht="20" x14ac:dyDescent="0.25">
      <c r="A37" s="32">
        <v>31</v>
      </c>
      <c r="B37" s="112" t="s">
        <v>349</v>
      </c>
      <c r="C37" s="101">
        <v>24</v>
      </c>
      <c r="D37" s="99"/>
      <c r="E37" s="99" t="s">
        <v>15</v>
      </c>
      <c r="F37" s="99"/>
      <c r="G37" s="99"/>
      <c r="H37" s="99"/>
      <c r="I37" s="99"/>
      <c r="J37" s="73"/>
      <c r="S37" s="67">
        <v>31</v>
      </c>
    </row>
    <row r="38" spans="1:19" ht="13" x14ac:dyDescent="0.25">
      <c r="A38" s="32">
        <v>32</v>
      </c>
      <c r="B38" s="112" t="s">
        <v>350</v>
      </c>
      <c r="C38" s="101">
        <v>25</v>
      </c>
      <c r="D38" s="99"/>
      <c r="E38" s="99" t="s">
        <v>15</v>
      </c>
      <c r="F38" s="99"/>
      <c r="G38" s="99"/>
      <c r="H38" s="99"/>
      <c r="I38" s="99"/>
      <c r="J38" s="73"/>
      <c r="S38" s="67">
        <v>32</v>
      </c>
    </row>
    <row r="39" spans="1:19" ht="20" x14ac:dyDescent="0.25">
      <c r="A39" s="32">
        <v>33</v>
      </c>
      <c r="B39" s="112" t="s">
        <v>351</v>
      </c>
      <c r="C39" s="101">
        <v>26</v>
      </c>
      <c r="D39" s="99"/>
      <c r="E39" s="99" t="s">
        <v>15</v>
      </c>
      <c r="F39" s="99"/>
      <c r="G39" s="99"/>
      <c r="H39" s="99"/>
      <c r="I39" s="99"/>
      <c r="J39" s="73"/>
      <c r="S39" s="67">
        <v>33</v>
      </c>
    </row>
    <row r="40" spans="1:19" ht="20" x14ac:dyDescent="0.25">
      <c r="A40" s="32">
        <v>34</v>
      </c>
      <c r="B40" s="112" t="s">
        <v>352</v>
      </c>
      <c r="C40" s="101">
        <v>27</v>
      </c>
      <c r="D40" s="99"/>
      <c r="E40" s="99" t="s">
        <v>15</v>
      </c>
      <c r="F40" s="99"/>
      <c r="G40" s="99"/>
      <c r="H40" s="99"/>
      <c r="I40" s="99"/>
      <c r="J40" s="73"/>
      <c r="S40" s="67">
        <v>34</v>
      </c>
    </row>
    <row r="41" spans="1:19" ht="20" x14ac:dyDescent="0.25">
      <c r="A41" s="32">
        <v>35</v>
      </c>
      <c r="B41" s="112" t="s">
        <v>353</v>
      </c>
      <c r="C41" s="101">
        <v>28</v>
      </c>
      <c r="D41" s="99"/>
      <c r="E41" s="99" t="s">
        <v>15</v>
      </c>
      <c r="F41" s="99"/>
      <c r="G41" s="99"/>
      <c r="H41" s="99"/>
      <c r="I41" s="99"/>
      <c r="J41" s="73"/>
      <c r="S41" s="67">
        <v>35</v>
      </c>
    </row>
    <row r="42" spans="1:19" ht="15" customHeight="1" x14ac:dyDescent="0.25">
      <c r="A42" s="350" t="s">
        <v>374</v>
      </c>
      <c r="B42" s="350"/>
      <c r="C42" s="350"/>
      <c r="D42" s="350"/>
      <c r="E42" s="350"/>
      <c r="F42" s="350"/>
      <c r="G42" s="350"/>
      <c r="H42" s="350"/>
      <c r="I42" s="350"/>
      <c r="J42" s="350"/>
    </row>
    <row r="43" spans="1:19" x14ac:dyDescent="0.25">
      <c r="A43" s="350" t="s">
        <v>375</v>
      </c>
      <c r="B43" s="350"/>
      <c r="C43" s="350"/>
      <c r="D43" s="350"/>
      <c r="E43" s="350"/>
      <c r="F43" s="350"/>
      <c r="G43" s="350"/>
      <c r="H43" s="350"/>
      <c r="I43" s="350"/>
      <c r="J43" s="350"/>
    </row>
    <row r="44" spans="1:19" ht="14.5" x14ac:dyDescent="0.35">
      <c r="A44" s="33"/>
      <c r="B44" s="4"/>
      <c r="C44" s="4"/>
      <c r="D44" s="4"/>
      <c r="E44" s="4"/>
      <c r="F44" s="4"/>
      <c r="G44" s="4"/>
      <c r="H44" s="4"/>
      <c r="I44" s="4"/>
      <c r="J44" s="4"/>
    </row>
  </sheetData>
  <sheetProtection algorithmName="SHA-512" hashValue="iMSqyaiiZQ+S/12COnxk3KW1bg9CEcSavi1+qGaoeyXcSWpXlERH282J6U0+pr6dElCaVzDJHKasD0Th+QxaPQ==" saltValue="BmLNIQUJEetpEggylqOOJw==" spinCount="100000" sheet="1" objects="1" scenarios="1" formatRows="0"/>
  <mergeCells count="15">
    <mergeCell ref="A1:J1"/>
    <mergeCell ref="A4:J4"/>
    <mergeCell ref="A3:J3"/>
    <mergeCell ref="A42:J42"/>
    <mergeCell ref="A43:J43"/>
    <mergeCell ref="J5:J6"/>
    <mergeCell ref="G5:G6"/>
    <mergeCell ref="H5:H6"/>
    <mergeCell ref="I5:I6"/>
    <mergeCell ref="A5:A6"/>
    <mergeCell ref="B5:B6"/>
    <mergeCell ref="C5:C6"/>
    <mergeCell ref="D5:D6"/>
    <mergeCell ref="E5:E6"/>
    <mergeCell ref="F5:F6"/>
  </mergeCells>
  <dataValidations count="1">
    <dataValidation type="custom" allowBlank="1" showDropDown="1" showInputMessage="1" showErrorMessage="1" error="Valor NO Válido." prompt="Ingrese &quot;X&quot;" sqref="D7:I41" xr:uid="{00000000-0002-0000-2100-000000000000}">
      <formula1>COUNTIF(Respuesta_SINO,TRIM(CELL("contents")))=1</formula1>
    </dataValidation>
  </dataValidations>
  <hyperlinks>
    <hyperlink ref="M3" location="Principal!A1" display="Volver al Indice" xr:uid="{00000000-0004-0000-2100-000000000000}"/>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6"/>
  <dimension ref="A1:AC370"/>
  <sheetViews>
    <sheetView topLeftCell="A52" zoomScale="70" zoomScaleNormal="70" workbookViewId="0">
      <selection activeCell="AF358" sqref="AF358"/>
    </sheetView>
  </sheetViews>
  <sheetFormatPr baseColWidth="10" defaultRowHeight="14.5" x14ac:dyDescent="0.35"/>
  <cols>
    <col min="1" max="1" width="10.81640625" customWidth="1"/>
    <col min="2" max="2" width="12.54296875" bestFit="1" customWidth="1"/>
    <col min="3" max="3" width="6.453125" bestFit="1" customWidth="1"/>
    <col min="4" max="11" width="6.81640625" bestFit="1" customWidth="1"/>
    <col min="12" max="12" width="7.81640625" bestFit="1" customWidth="1"/>
    <col min="13" max="13" width="7.1796875" bestFit="1" customWidth="1"/>
    <col min="14" max="14" width="7.81640625" bestFit="1" customWidth="1"/>
    <col min="15" max="15" width="6.1796875" customWidth="1"/>
    <col min="16" max="16" width="5.81640625" customWidth="1"/>
    <col min="17" max="17" width="7.1796875" customWidth="1"/>
    <col min="18" max="18" width="5.81640625" customWidth="1"/>
    <col min="19" max="19" width="5.1796875" customWidth="1"/>
    <col min="20" max="20" width="6.81640625" customWidth="1"/>
    <col min="21" max="21" width="5.1796875" customWidth="1"/>
    <col min="22" max="22" width="6.453125" customWidth="1"/>
    <col min="23" max="23" width="5.81640625" customWidth="1"/>
    <col min="24" max="24" width="5.453125" customWidth="1"/>
    <col min="25" max="25" width="7.81640625" bestFit="1" customWidth="1"/>
    <col min="26" max="26" width="7.1796875" bestFit="1" customWidth="1"/>
    <col min="27" max="27" width="7.81640625" bestFit="1" customWidth="1"/>
    <col min="28" max="28" width="6" bestFit="1" customWidth="1"/>
    <col min="29" max="30" width="10.1796875" bestFit="1" customWidth="1"/>
  </cols>
  <sheetData>
    <row r="1" spans="1:29" x14ac:dyDescent="0.35">
      <c r="A1" s="83" t="s">
        <v>416</v>
      </c>
      <c r="B1" s="83" t="s">
        <v>403</v>
      </c>
      <c r="C1" s="83" t="s">
        <v>404</v>
      </c>
      <c r="D1" s="83" t="s">
        <v>405</v>
      </c>
      <c r="E1" s="83" t="s">
        <v>406</v>
      </c>
      <c r="F1" s="83" t="s">
        <v>407</v>
      </c>
      <c r="G1" s="83" t="s">
        <v>408</v>
      </c>
      <c r="H1" s="83" t="s">
        <v>409</v>
      </c>
      <c r="I1" s="83" t="s">
        <v>410</v>
      </c>
      <c r="J1" s="83" t="s">
        <v>411</v>
      </c>
      <c r="K1" s="83" t="s">
        <v>412</v>
      </c>
      <c r="L1" s="83" t="s">
        <v>413</v>
      </c>
      <c r="M1" s="83" t="s">
        <v>414</v>
      </c>
      <c r="N1" s="83" t="s">
        <v>415</v>
      </c>
      <c r="O1" s="83" t="s">
        <v>419</v>
      </c>
      <c r="P1" s="83" t="s">
        <v>421</v>
      </c>
      <c r="Q1" s="83" t="s">
        <v>422</v>
      </c>
      <c r="R1" s="83" t="s">
        <v>423</v>
      </c>
      <c r="S1" s="83" t="s">
        <v>424</v>
      </c>
      <c r="T1" s="83" t="s">
        <v>425</v>
      </c>
      <c r="U1" s="83" t="s">
        <v>426</v>
      </c>
      <c r="V1" s="83" t="s">
        <v>427</v>
      </c>
      <c r="W1" s="83" t="s">
        <v>428</v>
      </c>
      <c r="X1" s="83" t="s">
        <v>429</v>
      </c>
      <c r="Y1" s="83" t="s">
        <v>430</v>
      </c>
      <c r="Z1" s="83" t="s">
        <v>431</v>
      </c>
      <c r="AA1" s="83" t="s">
        <v>432</v>
      </c>
      <c r="AB1" s="83" t="s">
        <v>433</v>
      </c>
      <c r="AC1" s="86" t="s">
        <v>420</v>
      </c>
    </row>
    <row r="2" spans="1:29" x14ac:dyDescent="0.35">
      <c r="A2" t="s">
        <v>417</v>
      </c>
      <c r="B2">
        <v>1</v>
      </c>
      <c r="C2" s="85"/>
      <c r="D2" s="85"/>
      <c r="E2" s="85"/>
      <c r="F2" s="85"/>
      <c r="G2" s="85"/>
      <c r="H2" s="85"/>
      <c r="I2" s="85"/>
      <c r="J2" s="85"/>
      <c r="K2" s="85"/>
      <c r="L2" s="85"/>
      <c r="M2" s="85"/>
      <c r="N2" s="85"/>
      <c r="P2" s="85"/>
      <c r="Q2" s="85"/>
      <c r="R2" s="85"/>
      <c r="S2" s="85"/>
      <c r="T2" s="85"/>
      <c r="U2" s="85"/>
      <c r="V2" s="85"/>
      <c r="W2" s="85"/>
      <c r="X2" s="85"/>
      <c r="Y2" s="85"/>
      <c r="Z2" s="85"/>
      <c r="AA2" s="85"/>
      <c r="AC2">
        <f t="shared" ref="AC2:AC36" si="0">IF(OR(C2&gt;P2,D2&gt;Q2,E2&gt;R2),1,0)</f>
        <v>0</v>
      </c>
    </row>
    <row r="3" spans="1:29" x14ac:dyDescent="0.35">
      <c r="A3" t="s">
        <v>417</v>
      </c>
      <c r="B3">
        <v>2</v>
      </c>
      <c r="C3" s="85"/>
      <c r="D3" s="85"/>
      <c r="E3" s="85"/>
      <c r="F3" s="85"/>
      <c r="G3" s="85"/>
      <c r="H3" s="85"/>
      <c r="I3" s="85"/>
      <c r="J3" s="85"/>
      <c r="K3" s="85"/>
      <c r="L3" s="85"/>
      <c r="M3" s="85"/>
      <c r="N3" s="85"/>
      <c r="P3" s="85"/>
      <c r="Q3" s="85"/>
      <c r="R3" s="85"/>
      <c r="S3" s="85"/>
      <c r="T3" s="85"/>
      <c r="U3" s="85"/>
      <c r="V3" s="85"/>
      <c r="W3" s="85"/>
      <c r="X3" s="85"/>
      <c r="Y3" s="85"/>
      <c r="Z3" s="85"/>
      <c r="AA3" s="85"/>
      <c r="AC3">
        <f t="shared" si="0"/>
        <v>0</v>
      </c>
    </row>
    <row r="4" spans="1:29" x14ac:dyDescent="0.35">
      <c r="A4" t="s">
        <v>417</v>
      </c>
      <c r="B4">
        <v>3</v>
      </c>
      <c r="C4" s="85"/>
      <c r="D4" s="85"/>
      <c r="E4" s="85"/>
      <c r="F4" s="85"/>
      <c r="G4" s="85"/>
      <c r="H4" s="85"/>
      <c r="I4" s="85"/>
      <c r="J4" s="85"/>
      <c r="K4" s="85"/>
      <c r="L4" s="85"/>
      <c r="M4" s="85"/>
      <c r="N4" s="85"/>
      <c r="P4" s="85"/>
      <c r="Q4" s="85"/>
      <c r="R4" s="85"/>
      <c r="S4" s="85"/>
      <c r="T4" s="85"/>
      <c r="U4" s="85"/>
      <c r="V4" s="85"/>
      <c r="W4" s="85"/>
      <c r="X4" s="85"/>
      <c r="Y4" s="85"/>
      <c r="Z4" s="85"/>
      <c r="AA4" s="85"/>
      <c r="AC4">
        <f t="shared" si="0"/>
        <v>0</v>
      </c>
    </row>
    <row r="5" spans="1:29" x14ac:dyDescent="0.35">
      <c r="A5" t="s">
        <v>417</v>
      </c>
      <c r="B5">
        <v>4</v>
      </c>
      <c r="C5" s="85"/>
      <c r="D5" s="85"/>
      <c r="E5" s="85"/>
      <c r="F5" s="85"/>
      <c r="G5" s="85"/>
      <c r="H5" s="85"/>
      <c r="I5" s="85"/>
      <c r="J5" s="85"/>
      <c r="K5" s="85"/>
      <c r="L5" s="85"/>
      <c r="M5" s="85"/>
      <c r="N5" s="85"/>
      <c r="P5" s="85"/>
      <c r="Q5" s="85"/>
      <c r="R5" s="85"/>
      <c r="S5" s="85"/>
      <c r="T5" s="85"/>
      <c r="U5" s="85"/>
      <c r="V5" s="85"/>
      <c r="W5" s="85"/>
      <c r="X5" s="85"/>
      <c r="Y5" s="85"/>
      <c r="Z5" s="85"/>
      <c r="AA5" s="85"/>
      <c r="AC5">
        <f t="shared" si="0"/>
        <v>0</v>
      </c>
    </row>
    <row r="6" spans="1:29" x14ac:dyDescent="0.35">
      <c r="A6" t="s">
        <v>417</v>
      </c>
      <c r="B6">
        <v>5</v>
      </c>
      <c r="C6" s="85"/>
      <c r="D6" s="85"/>
      <c r="E6" s="85"/>
      <c r="F6" s="85"/>
      <c r="G6" s="85"/>
      <c r="H6" s="85"/>
      <c r="I6" s="85"/>
      <c r="J6" s="85"/>
      <c r="K6" s="85"/>
      <c r="L6" s="85"/>
      <c r="M6" s="85"/>
      <c r="N6" s="85"/>
      <c r="P6" s="85"/>
      <c r="Q6" s="85"/>
      <c r="R6" s="85"/>
      <c r="S6" s="85"/>
      <c r="T6" s="85"/>
      <c r="U6" s="85"/>
      <c r="V6" s="85"/>
      <c r="W6" s="85"/>
      <c r="X6" s="85"/>
      <c r="Y6" s="85"/>
      <c r="Z6" s="85"/>
      <c r="AA6" s="85"/>
      <c r="AC6">
        <f t="shared" si="0"/>
        <v>0</v>
      </c>
    </row>
    <row r="7" spans="1:29" x14ac:dyDescent="0.35">
      <c r="A7" t="s">
        <v>417</v>
      </c>
      <c r="B7">
        <v>6</v>
      </c>
      <c r="C7" s="85"/>
      <c r="D7" s="85"/>
      <c r="E7" s="85"/>
      <c r="F7" s="85"/>
      <c r="G7" s="85"/>
      <c r="H7" s="85"/>
      <c r="I7" s="85"/>
      <c r="J7" s="85"/>
      <c r="K7" s="85"/>
      <c r="L7" s="85"/>
      <c r="M7" s="85"/>
      <c r="N7" s="85"/>
      <c r="P7" s="85"/>
      <c r="Q7" s="85"/>
      <c r="R7" s="85"/>
      <c r="S7" s="85"/>
      <c r="T7" s="85"/>
      <c r="U7" s="85"/>
      <c r="V7" s="85"/>
      <c r="W7" s="85"/>
      <c r="X7" s="85"/>
      <c r="Y7" s="85"/>
      <c r="Z7" s="85"/>
      <c r="AA7" s="85"/>
      <c r="AC7">
        <f t="shared" si="0"/>
        <v>0</v>
      </c>
    </row>
    <row r="8" spans="1:29" x14ac:dyDescent="0.35">
      <c r="A8" t="s">
        <v>417</v>
      </c>
      <c r="B8">
        <v>7</v>
      </c>
      <c r="C8" s="85"/>
      <c r="D8" s="85"/>
      <c r="E8" s="85"/>
      <c r="F8" s="85"/>
      <c r="G8" s="85"/>
      <c r="H8" s="85"/>
      <c r="I8" s="85"/>
      <c r="J8" s="85"/>
      <c r="K8" s="85"/>
      <c r="L8" s="85"/>
      <c r="M8" s="85"/>
      <c r="N8" s="85"/>
      <c r="P8" s="85"/>
      <c r="Q8" s="85"/>
      <c r="R8" s="85"/>
      <c r="S8" s="85"/>
      <c r="T8" s="85"/>
      <c r="U8" s="85"/>
      <c r="V8" s="85"/>
      <c r="W8" s="85"/>
      <c r="X8" s="85"/>
      <c r="Y8" s="85"/>
      <c r="Z8" s="85"/>
      <c r="AA8" s="85"/>
      <c r="AC8">
        <f t="shared" si="0"/>
        <v>0</v>
      </c>
    </row>
    <row r="9" spans="1:29" x14ac:dyDescent="0.35">
      <c r="A9" t="s">
        <v>417</v>
      </c>
      <c r="B9">
        <v>8</v>
      </c>
      <c r="C9" s="85"/>
      <c r="D9" s="85"/>
      <c r="E9" s="85"/>
      <c r="F9" s="85"/>
      <c r="G9" s="85"/>
      <c r="H9" s="85"/>
      <c r="I9" s="85"/>
      <c r="J9" s="85"/>
      <c r="K9" s="85"/>
      <c r="L9" s="85"/>
      <c r="M9" s="85"/>
      <c r="N9" s="85"/>
      <c r="P9" s="85"/>
      <c r="Q9" s="85"/>
      <c r="R9" s="85"/>
      <c r="S9" s="85"/>
      <c r="T9" s="85"/>
      <c r="U9" s="85"/>
      <c r="V9" s="85"/>
      <c r="W9" s="85"/>
      <c r="X9" s="85"/>
      <c r="Y9" s="85"/>
      <c r="Z9" s="85"/>
      <c r="AA9" s="85"/>
      <c r="AC9">
        <f t="shared" si="0"/>
        <v>0</v>
      </c>
    </row>
    <row r="10" spans="1:29" x14ac:dyDescent="0.35">
      <c r="A10" t="s">
        <v>417</v>
      </c>
      <c r="B10">
        <v>9</v>
      </c>
      <c r="C10" s="85"/>
      <c r="D10" s="85"/>
      <c r="E10" s="85"/>
      <c r="F10" s="85"/>
      <c r="G10" s="85"/>
      <c r="H10" s="85"/>
      <c r="I10" s="85"/>
      <c r="J10" s="85"/>
      <c r="K10" s="85"/>
      <c r="L10" s="85"/>
      <c r="M10" s="85"/>
      <c r="N10" s="85"/>
      <c r="P10" s="85"/>
      <c r="Q10" s="85"/>
      <c r="R10" s="85"/>
      <c r="S10" s="85"/>
      <c r="T10" s="85"/>
      <c r="U10" s="85"/>
      <c r="V10" s="85"/>
      <c r="W10" s="85"/>
      <c r="X10" s="85"/>
      <c r="Y10" s="85"/>
      <c r="Z10" s="85"/>
      <c r="AA10" s="85"/>
      <c r="AC10">
        <f t="shared" si="0"/>
        <v>0</v>
      </c>
    </row>
    <row r="11" spans="1:29" x14ac:dyDescent="0.35">
      <c r="A11" t="s">
        <v>417</v>
      </c>
      <c r="B11">
        <v>10</v>
      </c>
      <c r="C11" s="85"/>
      <c r="D11" s="85"/>
      <c r="E11" s="85"/>
      <c r="F11" s="85"/>
      <c r="G11" s="85"/>
      <c r="H11" s="85"/>
      <c r="I11" s="85"/>
      <c r="J11" s="85"/>
      <c r="K11" s="85"/>
      <c r="L11" s="85"/>
      <c r="M11" s="85"/>
      <c r="N11" s="85"/>
      <c r="P11" s="85"/>
      <c r="Q11" s="85"/>
      <c r="R11" s="85"/>
      <c r="S11" s="85"/>
      <c r="T11" s="85"/>
      <c r="U11" s="85"/>
      <c r="V11" s="85"/>
      <c r="W11" s="85"/>
      <c r="X11" s="85"/>
      <c r="Y11" s="85"/>
      <c r="Z11" s="85"/>
      <c r="AA11" s="85"/>
      <c r="AC11">
        <f t="shared" si="0"/>
        <v>0</v>
      </c>
    </row>
    <row r="12" spans="1:29" x14ac:dyDescent="0.35">
      <c r="A12" t="s">
        <v>417</v>
      </c>
      <c r="B12">
        <v>11</v>
      </c>
      <c r="C12" s="85"/>
      <c r="D12" s="85"/>
      <c r="E12" s="85"/>
      <c r="F12" s="85"/>
      <c r="G12" s="85"/>
      <c r="H12" s="85"/>
      <c r="I12" s="85"/>
      <c r="J12" s="85"/>
      <c r="K12" s="85"/>
      <c r="L12" s="85"/>
      <c r="M12" s="85"/>
      <c r="N12" s="85"/>
      <c r="P12" s="85"/>
      <c r="Q12" s="85"/>
      <c r="R12" s="85"/>
      <c r="S12" s="85"/>
      <c r="T12" s="85"/>
      <c r="U12" s="85"/>
      <c r="V12" s="85"/>
      <c r="W12" s="85"/>
      <c r="X12" s="85"/>
      <c r="Y12" s="85"/>
      <c r="Z12" s="85"/>
      <c r="AA12" s="85"/>
      <c r="AC12">
        <f t="shared" si="0"/>
        <v>0</v>
      </c>
    </row>
    <row r="13" spans="1:29" x14ac:dyDescent="0.35">
      <c r="A13" t="s">
        <v>417</v>
      </c>
      <c r="B13">
        <v>12</v>
      </c>
      <c r="C13" s="85"/>
      <c r="D13" s="85"/>
      <c r="E13" s="85"/>
      <c r="F13" s="85"/>
      <c r="G13" s="85"/>
      <c r="H13" s="85"/>
      <c r="I13" s="85"/>
      <c r="J13" s="85"/>
      <c r="K13" s="85"/>
      <c r="L13" s="85"/>
      <c r="M13" s="85"/>
      <c r="N13" s="85"/>
      <c r="P13" s="85"/>
      <c r="Q13" s="85"/>
      <c r="R13" s="85"/>
      <c r="S13" s="85"/>
      <c r="T13" s="85"/>
      <c r="U13" s="85"/>
      <c r="V13" s="85"/>
      <c r="W13" s="85"/>
      <c r="X13" s="85"/>
      <c r="Y13" s="85"/>
      <c r="Z13" s="85"/>
      <c r="AA13" s="85"/>
      <c r="AC13">
        <f t="shared" si="0"/>
        <v>0</v>
      </c>
    </row>
    <row r="14" spans="1:29" x14ac:dyDescent="0.35">
      <c r="A14" t="s">
        <v>417</v>
      </c>
      <c r="B14">
        <v>13</v>
      </c>
      <c r="C14" s="85"/>
      <c r="D14" s="85"/>
      <c r="E14" s="85"/>
      <c r="F14" s="85"/>
      <c r="G14" s="85"/>
      <c r="H14" s="85"/>
      <c r="I14" s="85"/>
      <c r="J14" s="85"/>
      <c r="K14" s="85"/>
      <c r="L14" s="85"/>
      <c r="M14" s="85"/>
      <c r="N14" s="85"/>
      <c r="P14" s="85"/>
      <c r="Q14" s="85"/>
      <c r="R14" s="85"/>
      <c r="S14" s="85"/>
      <c r="T14" s="85"/>
      <c r="U14" s="85"/>
      <c r="V14" s="85"/>
      <c r="W14" s="85"/>
      <c r="X14" s="85"/>
      <c r="Y14" s="85"/>
      <c r="Z14" s="85"/>
      <c r="AA14" s="85"/>
      <c r="AC14">
        <f t="shared" si="0"/>
        <v>0</v>
      </c>
    </row>
    <row r="15" spans="1:29" x14ac:dyDescent="0.35">
      <c r="A15" t="s">
        <v>417</v>
      </c>
      <c r="B15">
        <v>14</v>
      </c>
      <c r="C15" s="85"/>
      <c r="D15" s="85"/>
      <c r="E15" s="85"/>
      <c r="F15" s="85"/>
      <c r="G15" s="85"/>
      <c r="H15" s="85"/>
      <c r="I15" s="85"/>
      <c r="J15" s="85"/>
      <c r="K15" s="85"/>
      <c r="L15" s="85"/>
      <c r="M15" s="85"/>
      <c r="N15" s="85"/>
      <c r="P15" s="85"/>
      <c r="Q15" s="85"/>
      <c r="R15" s="85"/>
      <c r="S15" s="85"/>
      <c r="T15" s="85"/>
      <c r="U15" s="85"/>
      <c r="V15" s="85"/>
      <c r="W15" s="85"/>
      <c r="X15" s="85"/>
      <c r="Y15" s="85"/>
      <c r="Z15" s="85"/>
      <c r="AA15" s="85"/>
      <c r="AC15">
        <f t="shared" si="0"/>
        <v>0</v>
      </c>
    </row>
    <row r="16" spans="1:29" x14ac:dyDescent="0.35">
      <c r="A16" t="s">
        <v>417</v>
      </c>
      <c r="B16">
        <v>15</v>
      </c>
      <c r="C16" s="85"/>
      <c r="D16" s="85"/>
      <c r="E16" s="85"/>
      <c r="F16" s="85"/>
      <c r="G16" s="85"/>
      <c r="H16" s="85"/>
      <c r="I16" s="85"/>
      <c r="J16" s="85"/>
      <c r="K16" s="85"/>
      <c r="L16" s="85"/>
      <c r="M16" s="85"/>
      <c r="N16" s="85"/>
      <c r="P16" s="85"/>
      <c r="Q16" s="85"/>
      <c r="R16" s="85"/>
      <c r="S16" s="85"/>
      <c r="T16" s="85"/>
      <c r="U16" s="85"/>
      <c r="V16" s="85"/>
      <c r="W16" s="85"/>
      <c r="X16" s="85"/>
      <c r="Y16" s="85"/>
      <c r="Z16" s="85"/>
      <c r="AA16" s="85"/>
      <c r="AC16">
        <f t="shared" si="0"/>
        <v>0</v>
      </c>
    </row>
    <row r="17" spans="1:29" x14ac:dyDescent="0.35">
      <c r="A17" t="s">
        <v>417</v>
      </c>
      <c r="B17">
        <v>16</v>
      </c>
      <c r="C17" s="85"/>
      <c r="D17" s="85"/>
      <c r="E17" s="85"/>
      <c r="F17" s="85"/>
      <c r="G17" s="85"/>
      <c r="H17" s="85"/>
      <c r="I17" s="85"/>
      <c r="J17" s="85"/>
      <c r="K17" s="85"/>
      <c r="L17" s="85"/>
      <c r="M17" s="85"/>
      <c r="N17" s="85"/>
      <c r="P17" s="85"/>
      <c r="Q17" s="85"/>
      <c r="R17" s="85"/>
      <c r="S17" s="85"/>
      <c r="T17" s="85"/>
      <c r="U17" s="85"/>
      <c r="V17" s="85"/>
      <c r="W17" s="85"/>
      <c r="X17" s="85"/>
      <c r="Y17" s="85"/>
      <c r="Z17" s="85"/>
      <c r="AA17" s="85"/>
      <c r="AC17">
        <f t="shared" si="0"/>
        <v>0</v>
      </c>
    </row>
    <row r="18" spans="1:29" x14ac:dyDescent="0.35">
      <c r="A18" t="s">
        <v>417</v>
      </c>
      <c r="B18">
        <v>17</v>
      </c>
      <c r="C18" s="85"/>
      <c r="D18" s="85"/>
      <c r="E18" s="85"/>
      <c r="F18" s="85"/>
      <c r="G18" s="85"/>
      <c r="H18" s="85"/>
      <c r="I18" s="85"/>
      <c r="J18" s="85"/>
      <c r="K18" s="85"/>
      <c r="L18" s="85"/>
      <c r="M18" s="85"/>
      <c r="N18" s="85"/>
      <c r="P18" s="85"/>
      <c r="Q18" s="85"/>
      <c r="R18" s="85"/>
      <c r="S18" s="85"/>
      <c r="T18" s="85"/>
      <c r="U18" s="85"/>
      <c r="V18" s="85"/>
      <c r="W18" s="85"/>
      <c r="X18" s="85"/>
      <c r="Y18" s="85"/>
      <c r="Z18" s="85"/>
      <c r="AA18" s="85"/>
      <c r="AC18">
        <f t="shared" si="0"/>
        <v>0</v>
      </c>
    </row>
    <row r="19" spans="1:29" x14ac:dyDescent="0.35">
      <c r="A19" t="s">
        <v>417</v>
      </c>
      <c r="B19">
        <v>18</v>
      </c>
      <c r="C19" s="85"/>
      <c r="D19" s="85"/>
      <c r="E19" s="85"/>
      <c r="F19" s="85"/>
      <c r="G19" s="85"/>
      <c r="H19" s="85"/>
      <c r="I19" s="85"/>
      <c r="J19" s="85"/>
      <c r="K19" s="85"/>
      <c r="L19" s="85"/>
      <c r="M19" s="85"/>
      <c r="N19" s="85"/>
      <c r="P19" s="85"/>
      <c r="Q19" s="85"/>
      <c r="R19" s="85"/>
      <c r="S19" s="85"/>
      <c r="T19" s="85"/>
      <c r="U19" s="85"/>
      <c r="V19" s="85"/>
      <c r="W19" s="85"/>
      <c r="X19" s="85"/>
      <c r="Y19" s="85"/>
      <c r="Z19" s="85"/>
      <c r="AA19" s="85"/>
      <c r="AC19">
        <f t="shared" si="0"/>
        <v>0</v>
      </c>
    </row>
    <row r="20" spans="1:29" x14ac:dyDescent="0.35">
      <c r="A20" t="s">
        <v>417</v>
      </c>
      <c r="B20">
        <v>19</v>
      </c>
      <c r="C20" s="85"/>
      <c r="D20" s="85"/>
      <c r="E20" s="85"/>
      <c r="F20" s="85"/>
      <c r="G20" s="85"/>
      <c r="H20" s="85"/>
      <c r="I20" s="85"/>
      <c r="J20" s="85"/>
      <c r="K20" s="85"/>
      <c r="L20" s="85"/>
      <c r="M20" s="85"/>
      <c r="N20" s="85"/>
      <c r="P20" s="85"/>
      <c r="Q20" s="85"/>
      <c r="R20" s="85"/>
      <c r="S20" s="85"/>
      <c r="T20" s="85"/>
      <c r="U20" s="85"/>
      <c r="V20" s="85"/>
      <c r="W20" s="85"/>
      <c r="X20" s="85"/>
      <c r="Y20" s="85"/>
      <c r="Z20" s="85"/>
      <c r="AA20" s="85"/>
      <c r="AC20">
        <f t="shared" si="0"/>
        <v>0</v>
      </c>
    </row>
    <row r="21" spans="1:29" x14ac:dyDescent="0.35">
      <c r="A21" t="s">
        <v>417</v>
      </c>
      <c r="B21">
        <v>20</v>
      </c>
      <c r="C21" s="85"/>
      <c r="D21" s="85"/>
      <c r="E21" s="85"/>
      <c r="F21" s="85"/>
      <c r="G21" s="85"/>
      <c r="H21" s="85"/>
      <c r="I21" s="85"/>
      <c r="J21" s="85"/>
      <c r="K21" s="85"/>
      <c r="L21" s="85"/>
      <c r="M21" s="85"/>
      <c r="N21" s="85"/>
      <c r="P21" s="85"/>
      <c r="Q21" s="85"/>
      <c r="R21" s="85"/>
      <c r="S21" s="85"/>
      <c r="T21" s="85"/>
      <c r="U21" s="85"/>
      <c r="V21" s="85"/>
      <c r="W21" s="85"/>
      <c r="X21" s="85"/>
      <c r="Y21" s="85"/>
      <c r="Z21" s="85"/>
      <c r="AA21" s="85"/>
      <c r="AC21">
        <f t="shared" si="0"/>
        <v>0</v>
      </c>
    </row>
    <row r="22" spans="1:29" x14ac:dyDescent="0.35">
      <c r="A22" t="s">
        <v>417</v>
      </c>
      <c r="B22">
        <v>21</v>
      </c>
      <c r="C22" s="85"/>
      <c r="D22" s="85"/>
      <c r="E22" s="85"/>
      <c r="F22" s="85"/>
      <c r="G22" s="85"/>
      <c r="H22" s="85"/>
      <c r="I22" s="85"/>
      <c r="J22" s="85"/>
      <c r="K22" s="85"/>
      <c r="L22" s="85"/>
      <c r="M22" s="85"/>
      <c r="N22" s="85"/>
      <c r="P22" s="85"/>
      <c r="Q22" s="85"/>
      <c r="R22" s="85"/>
      <c r="S22" s="85"/>
      <c r="T22" s="85"/>
      <c r="U22" s="85"/>
      <c r="V22" s="85"/>
      <c r="W22" s="85"/>
      <c r="X22" s="85"/>
      <c r="Y22" s="85"/>
      <c r="Z22" s="85"/>
      <c r="AA22" s="85"/>
      <c r="AC22">
        <f t="shared" si="0"/>
        <v>0</v>
      </c>
    </row>
    <row r="23" spans="1:29" x14ac:dyDescent="0.35">
      <c r="A23" t="s">
        <v>417</v>
      </c>
      <c r="B23">
        <v>22</v>
      </c>
      <c r="C23" s="85"/>
      <c r="D23" s="85"/>
      <c r="E23" s="85"/>
      <c r="F23" s="85"/>
      <c r="G23" s="85"/>
      <c r="H23" s="85"/>
      <c r="I23" s="85"/>
      <c r="J23" s="85"/>
      <c r="K23" s="85"/>
      <c r="L23" s="85"/>
      <c r="M23" s="85"/>
      <c r="N23" s="85"/>
      <c r="P23" s="85"/>
      <c r="Q23" s="85"/>
      <c r="R23" s="85"/>
      <c r="S23" s="85"/>
      <c r="T23" s="85"/>
      <c r="U23" s="85"/>
      <c r="V23" s="85"/>
      <c r="W23" s="85"/>
      <c r="X23" s="85"/>
      <c r="Y23" s="85"/>
      <c r="Z23" s="85"/>
      <c r="AA23" s="85"/>
      <c r="AC23">
        <f t="shared" si="0"/>
        <v>0</v>
      </c>
    </row>
    <row r="24" spans="1:29" x14ac:dyDescent="0.35">
      <c r="A24" t="s">
        <v>417</v>
      </c>
      <c r="B24">
        <v>23</v>
      </c>
      <c r="C24" s="85"/>
      <c r="D24" s="85"/>
      <c r="E24" s="85"/>
      <c r="F24" s="85"/>
      <c r="G24" s="85"/>
      <c r="H24" s="85"/>
      <c r="I24" s="85"/>
      <c r="J24" s="85"/>
      <c r="K24" s="85"/>
      <c r="L24" s="85"/>
      <c r="M24" s="85"/>
      <c r="N24" s="85"/>
      <c r="P24" s="85"/>
      <c r="Q24" s="85"/>
      <c r="R24" s="85"/>
      <c r="S24" s="85"/>
      <c r="T24" s="85"/>
      <c r="U24" s="85"/>
      <c r="V24" s="85"/>
      <c r="W24" s="85"/>
      <c r="X24" s="85"/>
      <c r="Y24" s="85"/>
      <c r="Z24" s="85"/>
      <c r="AA24" s="85"/>
      <c r="AC24">
        <f t="shared" si="0"/>
        <v>0</v>
      </c>
    </row>
    <row r="25" spans="1:29" x14ac:dyDescent="0.35">
      <c r="A25" t="s">
        <v>417</v>
      </c>
      <c r="B25">
        <v>24</v>
      </c>
      <c r="C25" s="85"/>
      <c r="D25" s="85"/>
      <c r="E25" s="85"/>
      <c r="F25" s="85"/>
      <c r="G25" s="85"/>
      <c r="H25" s="85"/>
      <c r="I25" s="85"/>
      <c r="J25" s="85"/>
      <c r="K25" s="85"/>
      <c r="L25" s="85"/>
      <c r="M25" s="85"/>
      <c r="N25" s="85"/>
      <c r="P25" s="85"/>
      <c r="Q25" s="85"/>
      <c r="R25" s="85"/>
      <c r="S25" s="85"/>
      <c r="T25" s="85"/>
      <c r="U25" s="85"/>
      <c r="V25" s="85"/>
      <c r="W25" s="85"/>
      <c r="X25" s="85"/>
      <c r="Y25" s="85"/>
      <c r="Z25" s="85"/>
      <c r="AA25" s="85"/>
      <c r="AC25">
        <f t="shared" si="0"/>
        <v>0</v>
      </c>
    </row>
    <row r="26" spans="1:29" x14ac:dyDescent="0.35">
      <c r="A26" t="s">
        <v>417</v>
      </c>
      <c r="B26">
        <v>25</v>
      </c>
      <c r="C26" s="85"/>
      <c r="D26" s="85"/>
      <c r="E26" s="85"/>
      <c r="F26" s="85"/>
      <c r="G26" s="85"/>
      <c r="H26" s="85"/>
      <c r="I26" s="85"/>
      <c r="J26" s="85"/>
      <c r="K26" s="85"/>
      <c r="L26" s="85"/>
      <c r="M26" s="85"/>
      <c r="N26" s="85"/>
      <c r="P26" s="85"/>
      <c r="Q26" s="85"/>
      <c r="R26" s="85"/>
      <c r="S26" s="85"/>
      <c r="T26" s="85"/>
      <c r="U26" s="85"/>
      <c r="V26" s="85"/>
      <c r="W26" s="85"/>
      <c r="X26" s="85"/>
      <c r="Y26" s="85"/>
      <c r="Z26" s="85"/>
      <c r="AA26" s="85"/>
      <c r="AC26">
        <f t="shared" si="0"/>
        <v>0</v>
      </c>
    </row>
    <row r="27" spans="1:29" x14ac:dyDescent="0.35">
      <c r="A27" t="s">
        <v>417</v>
      </c>
      <c r="B27">
        <v>26</v>
      </c>
      <c r="C27" s="85"/>
      <c r="D27" s="85"/>
      <c r="E27" s="85"/>
      <c r="F27" s="85"/>
      <c r="G27" s="85"/>
      <c r="H27" s="85"/>
      <c r="I27" s="85"/>
      <c r="J27" s="85"/>
      <c r="K27" s="85"/>
      <c r="L27" s="85"/>
      <c r="M27" s="85"/>
      <c r="N27" s="85"/>
      <c r="P27" s="85"/>
      <c r="Q27" s="85"/>
      <c r="R27" s="85"/>
      <c r="S27" s="85"/>
      <c r="T27" s="85"/>
      <c r="U27" s="85"/>
      <c r="V27" s="85"/>
      <c r="W27" s="85"/>
      <c r="X27" s="85"/>
      <c r="Y27" s="85"/>
      <c r="Z27" s="85"/>
      <c r="AA27" s="85"/>
      <c r="AC27">
        <f t="shared" si="0"/>
        <v>0</v>
      </c>
    </row>
    <row r="28" spans="1:29" x14ac:dyDescent="0.35">
      <c r="A28" t="s">
        <v>417</v>
      </c>
      <c r="B28">
        <v>27</v>
      </c>
      <c r="C28" s="85"/>
      <c r="D28" s="85"/>
      <c r="E28" s="85"/>
      <c r="F28" s="85"/>
      <c r="G28" s="85"/>
      <c r="H28" s="85"/>
      <c r="I28" s="85"/>
      <c r="J28" s="85"/>
      <c r="K28" s="85"/>
      <c r="L28" s="85"/>
      <c r="M28" s="85"/>
      <c r="N28" s="85"/>
      <c r="P28" s="85"/>
      <c r="Q28" s="85"/>
      <c r="R28" s="85"/>
      <c r="S28" s="85"/>
      <c r="T28" s="85"/>
      <c r="U28" s="85"/>
      <c r="V28" s="85"/>
      <c r="W28" s="85"/>
      <c r="X28" s="85"/>
      <c r="Y28" s="85"/>
      <c r="Z28" s="85"/>
      <c r="AA28" s="85"/>
      <c r="AC28">
        <f t="shared" si="0"/>
        <v>0</v>
      </c>
    </row>
    <row r="29" spans="1:29" x14ac:dyDescent="0.35">
      <c r="A29" t="s">
        <v>417</v>
      </c>
      <c r="B29">
        <v>28</v>
      </c>
      <c r="C29" s="85"/>
      <c r="D29" s="85"/>
      <c r="E29" s="85"/>
      <c r="F29" s="85"/>
      <c r="G29" s="85"/>
      <c r="H29" s="85"/>
      <c r="I29" s="85"/>
      <c r="J29" s="85"/>
      <c r="K29" s="85"/>
      <c r="L29" s="85"/>
      <c r="M29" s="85"/>
      <c r="N29" s="85"/>
      <c r="P29" s="85"/>
      <c r="Q29" s="85"/>
      <c r="R29" s="85"/>
      <c r="S29" s="85"/>
      <c r="T29" s="85"/>
      <c r="U29" s="85"/>
      <c r="V29" s="85"/>
      <c r="W29" s="85"/>
      <c r="X29" s="85"/>
      <c r="Y29" s="85"/>
      <c r="Z29" s="85"/>
      <c r="AA29" s="85"/>
      <c r="AC29">
        <f t="shared" si="0"/>
        <v>0</v>
      </c>
    </row>
    <row r="30" spans="1:29" x14ac:dyDescent="0.35">
      <c r="A30" t="s">
        <v>417</v>
      </c>
      <c r="B30">
        <v>29</v>
      </c>
      <c r="C30" s="85"/>
      <c r="D30" s="85"/>
      <c r="E30" s="85"/>
      <c r="F30" s="85"/>
      <c r="G30" s="85"/>
      <c r="H30" s="85"/>
      <c r="I30" s="85"/>
      <c r="J30" s="85"/>
      <c r="K30" s="85"/>
      <c r="L30" s="85"/>
      <c r="M30" s="85"/>
      <c r="N30" s="85"/>
      <c r="P30" s="85"/>
      <c r="Q30" s="85"/>
      <c r="R30" s="85"/>
      <c r="S30" s="85"/>
      <c r="T30" s="85"/>
      <c r="U30" s="85"/>
      <c r="V30" s="85"/>
      <c r="W30" s="85"/>
      <c r="X30" s="85"/>
      <c r="Y30" s="85"/>
      <c r="Z30" s="85"/>
      <c r="AA30" s="85"/>
      <c r="AC30">
        <f t="shared" si="0"/>
        <v>0</v>
      </c>
    </row>
    <row r="31" spans="1:29" x14ac:dyDescent="0.35">
      <c r="A31" t="s">
        <v>417</v>
      </c>
      <c r="B31">
        <v>30</v>
      </c>
      <c r="C31" s="85"/>
      <c r="D31" s="85"/>
      <c r="E31" s="85"/>
      <c r="F31" s="85"/>
      <c r="G31" s="85"/>
      <c r="H31" s="85"/>
      <c r="I31" s="85"/>
      <c r="J31" s="85"/>
      <c r="K31" s="85"/>
      <c r="L31" s="85"/>
      <c r="M31" s="85"/>
      <c r="N31" s="85"/>
      <c r="P31" s="85"/>
      <c r="Q31" s="85"/>
      <c r="R31" s="85"/>
      <c r="S31" s="85"/>
      <c r="T31" s="85"/>
      <c r="U31" s="85"/>
      <c r="V31" s="85"/>
      <c r="W31" s="85"/>
      <c r="X31" s="85"/>
      <c r="Y31" s="85"/>
      <c r="Z31" s="85"/>
      <c r="AA31" s="85"/>
      <c r="AC31">
        <f t="shared" si="0"/>
        <v>0</v>
      </c>
    </row>
    <row r="32" spans="1:29" x14ac:dyDescent="0.35">
      <c r="A32" t="s">
        <v>417</v>
      </c>
      <c r="B32">
        <v>31</v>
      </c>
      <c r="C32" s="85"/>
      <c r="D32" s="85"/>
      <c r="E32" s="85"/>
      <c r="F32" s="85"/>
      <c r="G32" s="85"/>
      <c r="H32" s="85"/>
      <c r="I32" s="85"/>
      <c r="J32" s="85"/>
      <c r="K32" s="85"/>
      <c r="L32" s="85"/>
      <c r="M32" s="85"/>
      <c r="N32" s="85"/>
      <c r="P32" s="85"/>
      <c r="Q32" s="85"/>
      <c r="R32" s="85"/>
      <c r="S32" s="85"/>
      <c r="T32" s="85"/>
      <c r="U32" s="85"/>
      <c r="V32" s="85"/>
      <c r="W32" s="85"/>
      <c r="X32" s="85"/>
      <c r="Y32" s="85"/>
      <c r="Z32" s="85"/>
      <c r="AA32" s="85"/>
      <c r="AC32">
        <f t="shared" si="0"/>
        <v>0</v>
      </c>
    </row>
    <row r="33" spans="1:29" x14ac:dyDescent="0.35">
      <c r="A33" t="s">
        <v>417</v>
      </c>
      <c r="B33">
        <v>32</v>
      </c>
      <c r="C33" s="85"/>
      <c r="D33" s="85"/>
      <c r="E33" s="85"/>
      <c r="F33" s="85"/>
      <c r="G33" s="85"/>
      <c r="H33" s="85"/>
      <c r="I33" s="85"/>
      <c r="J33" s="85"/>
      <c r="K33" s="85"/>
      <c r="L33" s="85"/>
      <c r="M33" s="85"/>
      <c r="N33" s="85"/>
      <c r="P33" s="85"/>
      <c r="Q33" s="85"/>
      <c r="R33" s="85"/>
      <c r="S33" s="85"/>
      <c r="T33" s="85"/>
      <c r="U33" s="85"/>
      <c r="V33" s="85"/>
      <c r="W33" s="85"/>
      <c r="X33" s="85"/>
      <c r="Y33" s="85"/>
      <c r="Z33" s="85"/>
      <c r="AA33" s="85"/>
      <c r="AC33">
        <f t="shared" si="0"/>
        <v>0</v>
      </c>
    </row>
    <row r="34" spans="1:29" x14ac:dyDescent="0.35">
      <c r="A34" t="s">
        <v>417</v>
      </c>
      <c r="B34">
        <v>33</v>
      </c>
      <c r="C34" s="85"/>
      <c r="D34" s="85"/>
      <c r="E34" s="85"/>
      <c r="F34" s="85"/>
      <c r="G34" s="85"/>
      <c r="H34" s="85"/>
      <c r="I34" s="85"/>
      <c r="J34" s="85"/>
      <c r="K34" s="85"/>
      <c r="L34" s="85"/>
      <c r="M34" s="85"/>
      <c r="N34" s="85"/>
      <c r="P34" s="85"/>
      <c r="Q34" s="85"/>
      <c r="R34" s="85"/>
      <c r="S34" s="85"/>
      <c r="T34" s="85"/>
      <c r="U34" s="85"/>
      <c r="V34" s="85"/>
      <c r="W34" s="85"/>
      <c r="X34" s="85"/>
      <c r="Y34" s="85"/>
      <c r="Z34" s="85"/>
      <c r="AA34" s="85"/>
      <c r="AC34">
        <f t="shared" si="0"/>
        <v>0</v>
      </c>
    </row>
    <row r="35" spans="1:29" x14ac:dyDescent="0.35">
      <c r="A35" t="s">
        <v>417</v>
      </c>
      <c r="B35">
        <v>34</v>
      </c>
      <c r="C35" s="85"/>
      <c r="D35" s="85"/>
      <c r="E35" s="85"/>
      <c r="F35" s="85"/>
      <c r="G35" s="85"/>
      <c r="H35" s="85"/>
      <c r="I35" s="85"/>
      <c r="J35" s="85"/>
      <c r="K35" s="85"/>
      <c r="L35" s="85"/>
      <c r="M35" s="85"/>
      <c r="N35" s="85"/>
      <c r="P35" s="85"/>
      <c r="Q35" s="85"/>
      <c r="R35" s="85"/>
      <c r="S35" s="85"/>
      <c r="T35" s="85"/>
      <c r="U35" s="85"/>
      <c r="V35" s="85"/>
      <c r="W35" s="85"/>
      <c r="X35" s="85"/>
      <c r="Y35" s="85"/>
      <c r="Z35" s="85"/>
      <c r="AA35" s="85"/>
      <c r="AC35">
        <f t="shared" si="0"/>
        <v>0</v>
      </c>
    </row>
    <row r="36" spans="1:29" x14ac:dyDescent="0.35">
      <c r="A36" t="s">
        <v>417</v>
      </c>
      <c r="B36">
        <v>35</v>
      </c>
      <c r="C36" s="85"/>
      <c r="D36" s="85"/>
      <c r="E36" s="85"/>
      <c r="F36" s="85"/>
      <c r="G36" s="85"/>
      <c r="H36" s="85"/>
      <c r="I36" s="85"/>
      <c r="J36" s="85"/>
      <c r="K36" s="85"/>
      <c r="L36" s="85"/>
      <c r="M36" s="85"/>
      <c r="N36" s="85"/>
      <c r="P36" s="85"/>
      <c r="Q36" s="85"/>
      <c r="R36" s="85"/>
      <c r="S36" s="85"/>
      <c r="T36" s="85"/>
      <c r="U36" s="85"/>
      <c r="V36" s="85"/>
      <c r="W36" s="85"/>
      <c r="X36" s="85"/>
      <c r="Y36" s="85"/>
      <c r="Z36" s="85"/>
      <c r="AA36" s="85"/>
      <c r="AC36">
        <f t="shared" si="0"/>
        <v>0</v>
      </c>
    </row>
    <row r="37" spans="1:29" x14ac:dyDescent="0.35">
      <c r="A37">
        <v>1</v>
      </c>
      <c r="B37">
        <v>36</v>
      </c>
      <c r="C37" s="85"/>
      <c r="D37" s="85"/>
      <c r="E37" s="85">
        <f>LEN('1'!F10)</f>
        <v>0</v>
      </c>
      <c r="F37" s="85"/>
      <c r="G37" s="85"/>
      <c r="H37" s="85"/>
      <c r="I37" s="85"/>
      <c r="J37" s="85"/>
      <c r="K37" s="85"/>
      <c r="L37" s="85"/>
      <c r="M37" s="85"/>
      <c r="N37" s="85"/>
      <c r="P37" s="85"/>
      <c r="Q37" s="85"/>
      <c r="R37" s="85">
        <v>265</v>
      </c>
      <c r="S37" s="85"/>
      <c r="T37" s="85"/>
      <c r="U37" s="85"/>
      <c r="V37" s="85"/>
      <c r="W37" s="85"/>
      <c r="X37" s="85"/>
      <c r="Y37" s="85"/>
      <c r="Z37" s="85"/>
      <c r="AA37" s="85"/>
      <c r="AC37">
        <f>IF(OR(C37&gt;P37,D37&gt;Q37,E37&gt;R37),1,0)</f>
        <v>0</v>
      </c>
    </row>
    <row r="38" spans="1:29" x14ac:dyDescent="0.35">
      <c r="A38">
        <v>1</v>
      </c>
      <c r="B38">
        <v>37</v>
      </c>
      <c r="C38" s="85"/>
      <c r="D38" s="85"/>
      <c r="E38" s="85">
        <f>LEN('1'!F14)</f>
        <v>0</v>
      </c>
      <c r="F38" s="85"/>
      <c r="G38" s="85"/>
      <c r="H38" s="85"/>
      <c r="I38" s="85"/>
      <c r="J38" s="85"/>
      <c r="K38" s="85"/>
      <c r="L38" s="85"/>
      <c r="M38" s="85"/>
      <c r="N38" s="85"/>
      <c r="P38" s="85"/>
      <c r="Q38" s="85"/>
      <c r="R38" s="85">
        <v>209</v>
      </c>
      <c r="S38" s="85"/>
      <c r="T38" s="85"/>
      <c r="U38" s="85"/>
      <c r="V38" s="85"/>
      <c r="W38" s="85"/>
      <c r="X38" s="85"/>
      <c r="Y38" s="85"/>
      <c r="Z38" s="85"/>
      <c r="AA38" s="85"/>
      <c r="AC38">
        <f t="shared" ref="AC38:AC101" si="1">IF(OR(C38&gt;P38,D38&gt;Q38,E38&gt;R38),1,0)</f>
        <v>0</v>
      </c>
    </row>
    <row r="39" spans="1:29" x14ac:dyDescent="0.35">
      <c r="A39">
        <v>1</v>
      </c>
      <c r="B39">
        <v>38</v>
      </c>
      <c r="C39" s="85"/>
      <c r="D39" s="85"/>
      <c r="E39" s="85">
        <f>LEN('1'!F30)</f>
        <v>37</v>
      </c>
      <c r="F39" s="85"/>
      <c r="G39" s="85"/>
      <c r="H39" s="85"/>
      <c r="I39" s="85"/>
      <c r="J39" s="85"/>
      <c r="K39" s="85"/>
      <c r="L39" s="85"/>
      <c r="M39" s="85"/>
      <c r="N39" s="85"/>
      <c r="P39" s="85"/>
      <c r="Q39" s="85"/>
      <c r="R39" s="85">
        <v>209</v>
      </c>
      <c r="S39" s="85"/>
      <c r="T39" s="85"/>
      <c r="U39" s="85"/>
      <c r="V39" s="85"/>
      <c r="W39" s="85"/>
      <c r="X39" s="85"/>
      <c r="Y39" s="85"/>
      <c r="Z39" s="85"/>
      <c r="AA39" s="85"/>
      <c r="AC39">
        <f t="shared" si="1"/>
        <v>0</v>
      </c>
    </row>
    <row r="40" spans="1:29" x14ac:dyDescent="0.35">
      <c r="A40">
        <v>2</v>
      </c>
      <c r="B40">
        <v>39</v>
      </c>
      <c r="C40" s="85"/>
      <c r="D40" s="85"/>
      <c r="E40" s="85">
        <f>LEN('2'!F5)</f>
        <v>0</v>
      </c>
      <c r="F40" s="85"/>
      <c r="G40" s="85"/>
      <c r="H40" s="85"/>
      <c r="I40" s="85"/>
      <c r="J40" s="85"/>
      <c r="K40" s="85"/>
      <c r="L40" s="85"/>
      <c r="M40" s="85"/>
      <c r="N40" s="85"/>
      <c r="P40" s="85"/>
      <c r="Q40" s="85"/>
      <c r="R40" s="85">
        <v>279</v>
      </c>
      <c r="S40" s="85"/>
      <c r="T40" s="85"/>
      <c r="U40" s="85"/>
      <c r="V40" s="85"/>
      <c r="W40" s="85"/>
      <c r="X40" s="85"/>
      <c r="Y40" s="85"/>
      <c r="Z40" s="85"/>
      <c r="AA40" s="85"/>
      <c r="AC40">
        <f t="shared" si="1"/>
        <v>0</v>
      </c>
    </row>
    <row r="41" spans="1:29" x14ac:dyDescent="0.35">
      <c r="A41">
        <v>2</v>
      </c>
      <c r="B41">
        <v>40</v>
      </c>
      <c r="C41" s="85"/>
      <c r="D41" s="85"/>
      <c r="E41" s="85">
        <f>LEN('2'!F6)</f>
        <v>0</v>
      </c>
      <c r="F41" s="85"/>
      <c r="G41" s="85"/>
      <c r="H41" s="85"/>
      <c r="I41" s="85"/>
      <c r="J41" s="85"/>
      <c r="K41" s="85"/>
      <c r="L41" s="85"/>
      <c r="M41" s="85"/>
      <c r="N41" s="85"/>
      <c r="P41" s="85"/>
      <c r="Q41" s="85"/>
      <c r="R41" s="85">
        <v>172</v>
      </c>
      <c r="S41" s="85"/>
      <c r="T41" s="85"/>
      <c r="U41" s="85"/>
      <c r="V41" s="85"/>
      <c r="W41" s="85"/>
      <c r="X41" s="85"/>
      <c r="Y41" s="85"/>
      <c r="Z41" s="85"/>
      <c r="AA41" s="85"/>
      <c r="AC41">
        <f t="shared" si="1"/>
        <v>0</v>
      </c>
    </row>
    <row r="42" spans="1:29" x14ac:dyDescent="0.35">
      <c r="A42">
        <v>3</v>
      </c>
      <c r="B42">
        <v>41</v>
      </c>
      <c r="C42" s="85"/>
      <c r="D42" s="85"/>
      <c r="E42" s="85">
        <f>LEN('3'!D5)</f>
        <v>151</v>
      </c>
      <c r="F42" s="85"/>
      <c r="G42" s="85"/>
      <c r="H42" s="85"/>
      <c r="I42" s="85"/>
      <c r="J42" s="85"/>
      <c r="K42" s="85"/>
      <c r="L42" s="85"/>
      <c r="M42" s="85"/>
      <c r="N42" s="85"/>
      <c r="P42" s="85"/>
      <c r="Q42" s="85"/>
      <c r="R42" s="85">
        <v>590</v>
      </c>
      <c r="S42" s="85"/>
      <c r="T42" s="85"/>
      <c r="U42" s="85"/>
      <c r="V42" s="85"/>
      <c r="W42" s="85"/>
      <c r="X42" s="85"/>
      <c r="Y42" s="85"/>
      <c r="Z42" s="85"/>
      <c r="AA42" s="85"/>
      <c r="AC42">
        <f t="shared" si="1"/>
        <v>0</v>
      </c>
    </row>
    <row r="43" spans="1:29" x14ac:dyDescent="0.35">
      <c r="A43">
        <v>3</v>
      </c>
      <c r="B43">
        <v>42</v>
      </c>
      <c r="C43" s="85"/>
      <c r="D43" s="85"/>
      <c r="E43" s="85">
        <f>LEN('3'!D6)</f>
        <v>0</v>
      </c>
      <c r="F43" s="85"/>
      <c r="G43" s="85"/>
      <c r="H43" s="85"/>
      <c r="I43" s="85"/>
      <c r="J43" s="85"/>
      <c r="K43" s="85"/>
      <c r="L43" s="85"/>
      <c r="M43" s="85"/>
      <c r="N43" s="85"/>
      <c r="P43" s="85"/>
      <c r="Q43" s="85"/>
      <c r="R43" s="85">
        <v>199</v>
      </c>
      <c r="S43" s="85"/>
      <c r="T43" s="85"/>
      <c r="U43" s="85"/>
      <c r="V43" s="85"/>
      <c r="W43" s="85"/>
      <c r="X43" s="85"/>
      <c r="Y43" s="85"/>
      <c r="Z43" s="85"/>
      <c r="AA43" s="85"/>
      <c r="AC43">
        <f t="shared" si="1"/>
        <v>0</v>
      </c>
    </row>
    <row r="44" spans="1:29" x14ac:dyDescent="0.35">
      <c r="A44">
        <v>4</v>
      </c>
      <c r="B44">
        <v>43</v>
      </c>
      <c r="C44" s="85"/>
      <c r="D44" s="85"/>
      <c r="E44" s="85">
        <f>LEN('4'!G5)</f>
        <v>0</v>
      </c>
      <c r="F44" s="85"/>
      <c r="G44" s="85"/>
      <c r="H44" s="85"/>
      <c r="I44" s="85"/>
      <c r="J44" s="85"/>
      <c r="K44" s="85"/>
      <c r="L44" s="85"/>
      <c r="M44" s="85"/>
      <c r="N44" s="85"/>
      <c r="P44" s="85"/>
      <c r="Q44" s="85"/>
      <c r="R44" s="85">
        <v>185</v>
      </c>
      <c r="S44" s="85"/>
      <c r="T44" s="85"/>
      <c r="U44" s="85"/>
      <c r="V44" s="85"/>
      <c r="W44" s="85"/>
      <c r="X44" s="85"/>
      <c r="Y44" s="85"/>
      <c r="Z44" s="85"/>
      <c r="AA44" s="85"/>
      <c r="AC44">
        <f t="shared" si="1"/>
        <v>0</v>
      </c>
    </row>
    <row r="45" spans="1:29" x14ac:dyDescent="0.35">
      <c r="A45">
        <v>4</v>
      </c>
      <c r="B45">
        <v>44</v>
      </c>
      <c r="C45" s="85"/>
      <c r="D45" s="85"/>
      <c r="E45" s="85">
        <f>LEN('4'!G23)</f>
        <v>0</v>
      </c>
      <c r="F45" s="85"/>
      <c r="G45" s="85"/>
      <c r="H45" s="85"/>
      <c r="I45" s="85"/>
      <c r="J45" s="85"/>
      <c r="K45" s="85"/>
      <c r="L45" s="85"/>
      <c r="M45" s="85"/>
      <c r="N45" s="85"/>
      <c r="P45" s="85"/>
      <c r="Q45" s="85"/>
      <c r="R45" s="85">
        <v>186</v>
      </c>
      <c r="S45" s="85"/>
      <c r="T45" s="85"/>
      <c r="U45" s="85"/>
      <c r="V45" s="85"/>
      <c r="W45" s="85"/>
      <c r="X45" s="85"/>
      <c r="Y45" s="85"/>
      <c r="Z45" s="85"/>
      <c r="AA45" s="85"/>
      <c r="AC45">
        <f t="shared" si="1"/>
        <v>0</v>
      </c>
    </row>
    <row r="46" spans="1:29" x14ac:dyDescent="0.35">
      <c r="A46">
        <v>5</v>
      </c>
      <c r="B46">
        <v>45</v>
      </c>
      <c r="C46" s="85"/>
      <c r="D46" s="85"/>
      <c r="E46" s="85">
        <f>LEN('5'!G5)</f>
        <v>0</v>
      </c>
      <c r="F46" s="85"/>
      <c r="G46" s="85"/>
      <c r="H46" s="85"/>
      <c r="I46" s="85"/>
      <c r="J46" s="85"/>
      <c r="K46" s="85"/>
      <c r="L46" s="85"/>
      <c r="M46" s="85"/>
      <c r="N46" s="85"/>
      <c r="P46" s="85"/>
      <c r="Q46" s="85"/>
      <c r="R46" s="85">
        <v>188</v>
      </c>
      <c r="S46" s="85"/>
      <c r="T46" s="85"/>
      <c r="U46" s="85"/>
      <c r="V46" s="85"/>
      <c r="W46" s="85"/>
      <c r="X46" s="85"/>
      <c r="Y46" s="85"/>
      <c r="Z46" s="85"/>
      <c r="AA46" s="85"/>
      <c r="AC46">
        <f t="shared" si="1"/>
        <v>0</v>
      </c>
    </row>
    <row r="47" spans="1:29" x14ac:dyDescent="0.35">
      <c r="A47">
        <v>5</v>
      </c>
      <c r="B47">
        <v>46</v>
      </c>
      <c r="C47" s="85"/>
      <c r="D47" s="85"/>
      <c r="E47" s="85">
        <f>LEN('5'!G6)</f>
        <v>0</v>
      </c>
      <c r="F47" s="85"/>
      <c r="G47" s="85"/>
      <c r="H47" s="85"/>
      <c r="I47" s="85"/>
      <c r="J47" s="85"/>
      <c r="K47" s="85"/>
      <c r="L47" s="85"/>
      <c r="M47" s="85"/>
      <c r="N47" s="85"/>
      <c r="P47" s="85"/>
      <c r="Q47" s="85"/>
      <c r="R47" s="85">
        <v>187</v>
      </c>
      <c r="S47" s="85"/>
      <c r="T47" s="85"/>
      <c r="U47" s="85"/>
      <c r="V47" s="85"/>
      <c r="W47" s="85"/>
      <c r="X47" s="85"/>
      <c r="Y47" s="85"/>
      <c r="Z47" s="85"/>
      <c r="AA47" s="85"/>
      <c r="AC47">
        <f t="shared" si="1"/>
        <v>0</v>
      </c>
    </row>
    <row r="48" spans="1:29" x14ac:dyDescent="0.35">
      <c r="A48">
        <v>6</v>
      </c>
      <c r="B48">
        <v>47</v>
      </c>
      <c r="C48" s="85"/>
      <c r="D48" s="85"/>
      <c r="E48" s="85">
        <f>LEN('6'!E5)</f>
        <v>32</v>
      </c>
      <c r="F48" s="85"/>
      <c r="G48" s="85"/>
      <c r="H48" s="85"/>
      <c r="I48" s="85"/>
      <c r="J48" s="85"/>
      <c r="K48" s="85"/>
      <c r="L48" s="85"/>
      <c r="M48" s="85"/>
      <c r="N48" s="85"/>
      <c r="P48" s="85"/>
      <c r="Q48" s="85"/>
      <c r="R48" s="85">
        <v>155</v>
      </c>
      <c r="S48" s="85"/>
      <c r="T48" s="85"/>
      <c r="U48" s="85"/>
      <c r="V48" s="85"/>
      <c r="W48" s="85"/>
      <c r="X48" s="85"/>
      <c r="Y48" s="85"/>
      <c r="Z48" s="85"/>
      <c r="AA48" s="85"/>
      <c r="AC48">
        <f t="shared" si="1"/>
        <v>0</v>
      </c>
    </row>
    <row r="49" spans="1:29" x14ac:dyDescent="0.35">
      <c r="A49">
        <v>7</v>
      </c>
      <c r="B49">
        <v>48</v>
      </c>
      <c r="C49" s="85"/>
      <c r="D49" s="85"/>
      <c r="E49" s="85">
        <f>LEN('7'!D5)</f>
        <v>474</v>
      </c>
      <c r="F49" s="85"/>
      <c r="G49" s="85"/>
      <c r="H49" s="85"/>
      <c r="I49" s="85"/>
      <c r="J49" s="85"/>
      <c r="K49" s="85"/>
      <c r="L49" s="85"/>
      <c r="M49" s="85"/>
      <c r="N49" s="85"/>
      <c r="P49" s="85"/>
      <c r="Q49" s="85"/>
      <c r="R49" s="85">
        <v>330</v>
      </c>
      <c r="S49" s="85"/>
      <c r="T49" s="85"/>
      <c r="U49" s="85"/>
      <c r="V49" s="85"/>
      <c r="W49" s="85"/>
      <c r="X49" s="85"/>
      <c r="Y49" s="85"/>
      <c r="Z49" s="85"/>
      <c r="AA49" s="85"/>
      <c r="AC49">
        <f t="shared" si="1"/>
        <v>1</v>
      </c>
    </row>
    <row r="50" spans="1:29" x14ac:dyDescent="0.35">
      <c r="A50">
        <v>7</v>
      </c>
      <c r="B50">
        <v>49</v>
      </c>
      <c r="C50" s="85"/>
      <c r="D50" s="85"/>
      <c r="E50" s="85">
        <f>LEN('7'!D6)</f>
        <v>0</v>
      </c>
      <c r="F50" s="85"/>
      <c r="G50" s="85"/>
      <c r="H50" s="85"/>
      <c r="I50" s="85"/>
      <c r="J50" s="85"/>
      <c r="K50" s="85"/>
      <c r="L50" s="85"/>
      <c r="M50" s="85"/>
      <c r="N50" s="85"/>
      <c r="P50" s="85"/>
      <c r="Q50" s="85"/>
      <c r="R50" s="85">
        <v>215</v>
      </c>
      <c r="S50" s="85"/>
      <c r="T50" s="85"/>
      <c r="U50" s="85"/>
      <c r="V50" s="85"/>
      <c r="W50" s="85"/>
      <c r="X50" s="85"/>
      <c r="Y50" s="85"/>
      <c r="Z50" s="85"/>
      <c r="AA50" s="85"/>
      <c r="AC50">
        <f t="shared" si="1"/>
        <v>0</v>
      </c>
    </row>
    <row r="51" spans="1:29" x14ac:dyDescent="0.35">
      <c r="A51">
        <v>8</v>
      </c>
      <c r="B51">
        <v>50</v>
      </c>
      <c r="C51" s="85"/>
      <c r="D51" s="85"/>
      <c r="E51" s="85">
        <f>LEN('8'!D6)</f>
        <v>0</v>
      </c>
      <c r="F51" s="85"/>
      <c r="G51" s="85"/>
      <c r="H51" s="85"/>
      <c r="I51" s="85"/>
      <c r="J51" s="85"/>
      <c r="K51" s="85"/>
      <c r="L51" s="85"/>
      <c r="M51" s="85"/>
      <c r="N51" s="85"/>
      <c r="P51" s="85"/>
      <c r="Q51" s="85"/>
      <c r="R51" s="85">
        <v>196</v>
      </c>
      <c r="S51" s="85"/>
      <c r="T51" s="85"/>
      <c r="U51" s="85"/>
      <c r="V51" s="85"/>
      <c r="W51" s="85"/>
      <c r="X51" s="85"/>
      <c r="Y51" s="85"/>
      <c r="Z51" s="85"/>
      <c r="AA51" s="85"/>
      <c r="AC51">
        <f t="shared" si="1"/>
        <v>0</v>
      </c>
    </row>
    <row r="52" spans="1:29" x14ac:dyDescent="0.35">
      <c r="A52">
        <v>9</v>
      </c>
      <c r="B52">
        <v>51</v>
      </c>
      <c r="C52" s="85"/>
      <c r="D52" s="85"/>
      <c r="E52" s="85">
        <f>LEN('9'!E5)</f>
        <v>0</v>
      </c>
      <c r="F52" s="85"/>
      <c r="G52" s="85"/>
      <c r="H52" s="85"/>
      <c r="I52" s="85"/>
      <c r="J52" s="85"/>
      <c r="K52" s="85"/>
      <c r="L52" s="85"/>
      <c r="M52" s="85"/>
      <c r="N52" s="85"/>
      <c r="P52" s="85"/>
      <c r="Q52" s="85"/>
      <c r="R52" s="85">
        <v>196</v>
      </c>
      <c r="S52" s="85"/>
      <c r="T52" s="85"/>
      <c r="U52" s="85"/>
      <c r="V52" s="85"/>
      <c r="W52" s="85"/>
      <c r="X52" s="85"/>
      <c r="Y52" s="85"/>
      <c r="Z52" s="85"/>
      <c r="AA52" s="85"/>
      <c r="AC52">
        <f t="shared" si="1"/>
        <v>0</v>
      </c>
    </row>
    <row r="53" spans="1:29" x14ac:dyDescent="0.35">
      <c r="A53">
        <v>10</v>
      </c>
      <c r="B53">
        <v>52</v>
      </c>
      <c r="C53" s="85"/>
      <c r="D53" s="85"/>
      <c r="E53" s="85">
        <f>LEN('10'!J5)</f>
        <v>200</v>
      </c>
      <c r="F53" s="85"/>
      <c r="G53" s="85"/>
      <c r="H53" s="85"/>
      <c r="I53" s="85"/>
      <c r="J53" s="85"/>
      <c r="K53" s="85"/>
      <c r="L53" s="85"/>
      <c r="M53" s="85"/>
      <c r="N53" s="85"/>
      <c r="P53" s="85"/>
      <c r="Q53" s="85"/>
      <c r="R53" s="85">
        <v>327</v>
      </c>
      <c r="S53" s="85"/>
      <c r="T53" s="85"/>
      <c r="U53" s="85"/>
      <c r="V53" s="85"/>
      <c r="W53" s="85"/>
      <c r="X53" s="85"/>
      <c r="Y53" s="85"/>
      <c r="Z53" s="85"/>
      <c r="AA53" s="85"/>
      <c r="AC53">
        <f t="shared" si="1"/>
        <v>0</v>
      </c>
    </row>
    <row r="54" spans="1:29" x14ac:dyDescent="0.35">
      <c r="A54">
        <v>10</v>
      </c>
      <c r="B54">
        <v>53</v>
      </c>
      <c r="C54" s="85"/>
      <c r="D54" s="85"/>
      <c r="E54" s="85">
        <f>LEN('10'!J35)</f>
        <v>0</v>
      </c>
      <c r="F54" s="85"/>
      <c r="G54" s="85"/>
      <c r="H54" s="85"/>
      <c r="I54" s="85"/>
      <c r="J54" s="85"/>
      <c r="K54" s="85"/>
      <c r="L54" s="85"/>
      <c r="M54" s="85"/>
      <c r="N54" s="85"/>
      <c r="P54" s="85"/>
      <c r="Q54" s="85"/>
      <c r="R54" s="85">
        <v>276</v>
      </c>
      <c r="S54" s="85"/>
      <c r="T54" s="85"/>
      <c r="U54" s="85"/>
      <c r="V54" s="85"/>
      <c r="W54" s="85"/>
      <c r="X54" s="85"/>
      <c r="Y54" s="85"/>
      <c r="Z54" s="85"/>
      <c r="AA54" s="85"/>
      <c r="AC54">
        <f t="shared" si="1"/>
        <v>0</v>
      </c>
    </row>
    <row r="55" spans="1:29" x14ac:dyDescent="0.35">
      <c r="A55">
        <v>11</v>
      </c>
      <c r="B55">
        <v>54</v>
      </c>
      <c r="C55" s="85"/>
      <c r="D55" s="85"/>
      <c r="E55" s="85">
        <f>LEN('11'!H5)</f>
        <v>0</v>
      </c>
      <c r="F55" s="85"/>
      <c r="G55" s="85"/>
      <c r="H55" s="85"/>
      <c r="I55" s="85"/>
      <c r="J55" s="85"/>
      <c r="K55" s="85"/>
      <c r="L55" s="85"/>
      <c r="M55" s="85"/>
      <c r="N55" s="85"/>
      <c r="P55" s="85"/>
      <c r="Q55" s="85"/>
      <c r="R55" s="85">
        <v>234</v>
      </c>
      <c r="S55" s="85"/>
      <c r="T55" s="85"/>
      <c r="U55" s="85"/>
      <c r="V55" s="85"/>
      <c r="W55" s="85"/>
      <c r="X55" s="85"/>
      <c r="Y55" s="85"/>
      <c r="Z55" s="85"/>
      <c r="AA55" s="85"/>
      <c r="AC55">
        <f t="shared" si="1"/>
        <v>0</v>
      </c>
    </row>
    <row r="56" spans="1:29" x14ac:dyDescent="0.35">
      <c r="A56">
        <v>12</v>
      </c>
      <c r="B56">
        <v>55</v>
      </c>
      <c r="C56" s="85"/>
      <c r="D56" s="85"/>
      <c r="E56" s="85">
        <f>LEN('12'!I5)</f>
        <v>0</v>
      </c>
      <c r="F56" s="85"/>
      <c r="G56" s="85"/>
      <c r="H56" s="85"/>
      <c r="I56" s="85"/>
      <c r="J56" s="85"/>
      <c r="K56" s="85"/>
      <c r="L56" s="85"/>
      <c r="M56" s="85"/>
      <c r="N56" s="85"/>
      <c r="P56" s="85"/>
      <c r="Q56" s="85"/>
      <c r="R56" s="85">
        <v>276</v>
      </c>
      <c r="S56" s="85"/>
      <c r="T56" s="85"/>
      <c r="U56" s="85"/>
      <c r="V56" s="85"/>
      <c r="W56" s="85"/>
      <c r="X56" s="85"/>
      <c r="Y56" s="85"/>
      <c r="Z56" s="85"/>
      <c r="AA56" s="85"/>
      <c r="AC56">
        <f t="shared" si="1"/>
        <v>0</v>
      </c>
    </row>
    <row r="57" spans="1:29" x14ac:dyDescent="0.35">
      <c r="A57">
        <v>12</v>
      </c>
      <c r="B57">
        <v>56</v>
      </c>
      <c r="C57" s="85"/>
      <c r="D57" s="85"/>
      <c r="E57" s="85">
        <f>LEN('12'!I17)</f>
        <v>0</v>
      </c>
      <c r="F57" s="85"/>
      <c r="G57" s="85"/>
      <c r="H57" s="85"/>
      <c r="I57" s="85"/>
      <c r="J57" s="85"/>
      <c r="K57" s="85"/>
      <c r="L57" s="85"/>
      <c r="M57" s="85"/>
      <c r="N57" s="85"/>
      <c r="P57" s="85"/>
      <c r="Q57" s="85"/>
      <c r="R57" s="85">
        <v>380</v>
      </c>
      <c r="S57" s="85"/>
      <c r="T57" s="85"/>
      <c r="U57" s="85"/>
      <c r="V57" s="85"/>
      <c r="W57" s="85"/>
      <c r="X57" s="85"/>
      <c r="Y57" s="85"/>
      <c r="Z57" s="85"/>
      <c r="AA57" s="85"/>
      <c r="AC57">
        <f t="shared" si="1"/>
        <v>0</v>
      </c>
    </row>
    <row r="58" spans="1:29" x14ac:dyDescent="0.35">
      <c r="A58">
        <v>12</v>
      </c>
      <c r="B58">
        <v>57</v>
      </c>
      <c r="C58" s="85"/>
      <c r="D58" s="85"/>
      <c r="E58" s="85">
        <f>LEN('12'!I26)</f>
        <v>0</v>
      </c>
      <c r="F58" s="85"/>
      <c r="G58" s="85"/>
      <c r="H58" s="85"/>
      <c r="I58" s="85"/>
      <c r="J58" s="85"/>
      <c r="K58" s="85"/>
      <c r="L58" s="85"/>
      <c r="M58" s="85"/>
      <c r="N58" s="85"/>
      <c r="P58" s="85"/>
      <c r="Q58" s="85"/>
      <c r="R58" s="85">
        <v>279</v>
      </c>
      <c r="S58" s="85"/>
      <c r="T58" s="85"/>
      <c r="U58" s="85"/>
      <c r="V58" s="85"/>
      <c r="W58" s="85"/>
      <c r="X58" s="85"/>
      <c r="Y58" s="85"/>
      <c r="Z58" s="85"/>
      <c r="AA58" s="85"/>
      <c r="AC58">
        <f t="shared" si="1"/>
        <v>0</v>
      </c>
    </row>
    <row r="59" spans="1:29" x14ac:dyDescent="0.35">
      <c r="A59">
        <v>13</v>
      </c>
      <c r="B59">
        <v>58</v>
      </c>
      <c r="C59" s="85"/>
      <c r="D59" s="85"/>
      <c r="E59" s="85">
        <f>LEN('13'!E5)</f>
        <v>0</v>
      </c>
      <c r="F59" s="85"/>
      <c r="G59" s="85"/>
      <c r="H59" s="85"/>
      <c r="I59" s="85"/>
      <c r="J59" s="85"/>
      <c r="K59" s="85"/>
      <c r="L59" s="85"/>
      <c r="M59" s="85"/>
      <c r="N59" s="85"/>
      <c r="P59" s="85"/>
      <c r="Q59" s="85"/>
      <c r="R59" s="85">
        <v>198</v>
      </c>
      <c r="S59" s="85"/>
      <c r="T59" s="85"/>
      <c r="U59" s="85"/>
      <c r="V59" s="85"/>
      <c r="W59" s="85"/>
      <c r="X59" s="85"/>
      <c r="Y59" s="85"/>
      <c r="Z59" s="85"/>
      <c r="AA59" s="85"/>
      <c r="AC59">
        <f t="shared" si="1"/>
        <v>0</v>
      </c>
    </row>
    <row r="60" spans="1:29" x14ac:dyDescent="0.35">
      <c r="A60">
        <v>13</v>
      </c>
      <c r="B60">
        <v>59</v>
      </c>
      <c r="C60" s="85"/>
      <c r="D60" s="85"/>
      <c r="E60" s="85">
        <f>LEN('13'!E14)</f>
        <v>0</v>
      </c>
      <c r="F60" s="85"/>
      <c r="G60" s="85"/>
      <c r="H60" s="85"/>
      <c r="I60" s="85"/>
      <c r="J60" s="85"/>
      <c r="K60" s="85"/>
      <c r="L60" s="85"/>
      <c r="M60" s="85"/>
      <c r="N60" s="85"/>
      <c r="P60" s="85"/>
      <c r="Q60" s="85"/>
      <c r="R60" s="85">
        <v>279</v>
      </c>
      <c r="S60" s="85"/>
      <c r="T60" s="85"/>
      <c r="U60" s="85"/>
      <c r="V60" s="85"/>
      <c r="W60" s="85"/>
      <c r="X60" s="85"/>
      <c r="Y60" s="85"/>
      <c r="Z60" s="85"/>
      <c r="AA60" s="85"/>
      <c r="AC60">
        <f t="shared" si="1"/>
        <v>0</v>
      </c>
    </row>
    <row r="61" spans="1:29" x14ac:dyDescent="0.35">
      <c r="A61">
        <v>13</v>
      </c>
      <c r="B61">
        <v>60</v>
      </c>
      <c r="C61" s="85"/>
      <c r="D61" s="85"/>
      <c r="E61" s="85">
        <f>LEN('13'!E15)</f>
        <v>0</v>
      </c>
      <c r="F61" s="85"/>
      <c r="G61" s="85"/>
      <c r="H61" s="85"/>
      <c r="I61" s="85"/>
      <c r="J61" s="85"/>
      <c r="K61" s="85"/>
      <c r="L61" s="85"/>
      <c r="M61" s="85"/>
      <c r="N61" s="85"/>
      <c r="P61" s="85"/>
      <c r="Q61" s="85"/>
      <c r="R61" s="85">
        <v>449</v>
      </c>
      <c r="S61" s="85"/>
      <c r="T61" s="85"/>
      <c r="U61" s="85"/>
      <c r="V61" s="85"/>
      <c r="W61" s="85"/>
      <c r="X61" s="85"/>
      <c r="Y61" s="85"/>
      <c r="Z61" s="85"/>
      <c r="AA61" s="85"/>
      <c r="AC61">
        <f t="shared" si="1"/>
        <v>0</v>
      </c>
    </row>
    <row r="62" spans="1:29" x14ac:dyDescent="0.35">
      <c r="A62">
        <v>13</v>
      </c>
      <c r="B62">
        <v>61</v>
      </c>
      <c r="C62" s="85"/>
      <c r="D62" s="85"/>
      <c r="E62" s="85">
        <f>LEN('13'!E33)</f>
        <v>95</v>
      </c>
      <c r="F62" s="85"/>
      <c r="G62" s="85"/>
      <c r="H62" s="85"/>
      <c r="I62" s="85"/>
      <c r="J62" s="85"/>
      <c r="K62" s="85"/>
      <c r="L62" s="85"/>
      <c r="M62" s="85"/>
      <c r="N62" s="85"/>
      <c r="P62" s="85"/>
      <c r="Q62" s="85"/>
      <c r="R62" s="85">
        <v>243</v>
      </c>
      <c r="S62" s="85"/>
      <c r="T62" s="85"/>
      <c r="U62" s="85"/>
      <c r="V62" s="85"/>
      <c r="W62" s="85"/>
      <c r="X62" s="85"/>
      <c r="Y62" s="85"/>
      <c r="Z62" s="85"/>
      <c r="AA62" s="85"/>
      <c r="AC62">
        <f t="shared" si="1"/>
        <v>0</v>
      </c>
    </row>
    <row r="63" spans="1:29" x14ac:dyDescent="0.35">
      <c r="A63">
        <v>13</v>
      </c>
      <c r="B63">
        <v>62</v>
      </c>
      <c r="C63" s="85"/>
      <c r="D63" s="85"/>
      <c r="E63" s="85">
        <f>LEN('13'!E34)</f>
        <v>60</v>
      </c>
      <c r="F63" s="85"/>
      <c r="G63" s="85"/>
      <c r="H63" s="85"/>
      <c r="I63" s="85"/>
      <c r="J63" s="85"/>
      <c r="K63" s="85"/>
      <c r="L63" s="85"/>
      <c r="M63" s="85"/>
      <c r="N63" s="85"/>
      <c r="P63" s="85"/>
      <c r="Q63" s="85"/>
      <c r="R63" s="85">
        <v>288</v>
      </c>
      <c r="S63" s="85"/>
      <c r="T63" s="85"/>
      <c r="U63" s="85"/>
      <c r="V63" s="85"/>
      <c r="W63" s="85"/>
      <c r="X63" s="85"/>
      <c r="Y63" s="85"/>
      <c r="Z63" s="85"/>
      <c r="AA63" s="85"/>
      <c r="AC63">
        <f t="shared" si="1"/>
        <v>0</v>
      </c>
    </row>
    <row r="64" spans="1:29" x14ac:dyDescent="0.35">
      <c r="A64">
        <v>14</v>
      </c>
      <c r="B64">
        <v>63</v>
      </c>
      <c r="C64" s="85"/>
      <c r="D64" s="85"/>
      <c r="E64" s="85">
        <f>LEN('14'!E5)</f>
        <v>0</v>
      </c>
      <c r="F64" s="85"/>
      <c r="G64" s="85"/>
      <c r="H64" s="85"/>
      <c r="I64" s="85"/>
      <c r="J64" s="85"/>
      <c r="K64" s="85"/>
      <c r="L64" s="85"/>
      <c r="M64" s="85"/>
      <c r="N64" s="85"/>
      <c r="P64" s="85"/>
      <c r="Q64" s="85"/>
      <c r="R64" s="85">
        <v>175</v>
      </c>
      <c r="S64" s="85"/>
      <c r="T64" s="85"/>
      <c r="U64" s="85"/>
      <c r="V64" s="85"/>
      <c r="W64" s="85"/>
      <c r="X64" s="85"/>
      <c r="Y64" s="85"/>
      <c r="Z64" s="85"/>
      <c r="AA64" s="85"/>
      <c r="AC64">
        <f t="shared" si="1"/>
        <v>0</v>
      </c>
    </row>
    <row r="65" spans="1:29" x14ac:dyDescent="0.35">
      <c r="A65">
        <v>14</v>
      </c>
      <c r="B65">
        <v>64</v>
      </c>
      <c r="C65" s="85"/>
      <c r="D65" s="85"/>
      <c r="E65" s="85">
        <f>LEN('14'!E6)</f>
        <v>143</v>
      </c>
      <c r="F65" s="85"/>
      <c r="G65" s="85"/>
      <c r="H65" s="85"/>
      <c r="I65" s="85"/>
      <c r="J65" s="85"/>
      <c r="K65" s="85"/>
      <c r="L65" s="85"/>
      <c r="M65" s="85"/>
      <c r="N65" s="85"/>
      <c r="P65" s="85"/>
      <c r="Q65" s="85"/>
      <c r="R65" s="85">
        <v>175</v>
      </c>
      <c r="S65" s="85"/>
      <c r="T65" s="85"/>
      <c r="U65" s="85"/>
      <c r="V65" s="85"/>
      <c r="W65" s="85"/>
      <c r="X65" s="85"/>
      <c r="Y65" s="85"/>
      <c r="Z65" s="85"/>
      <c r="AA65" s="85"/>
      <c r="AC65">
        <f t="shared" si="1"/>
        <v>0</v>
      </c>
    </row>
    <row r="66" spans="1:29" x14ac:dyDescent="0.35">
      <c r="A66">
        <v>15</v>
      </c>
      <c r="B66">
        <v>65</v>
      </c>
      <c r="C66" s="85"/>
      <c r="D66" s="85"/>
      <c r="E66" s="85">
        <f>LEN('15'!H6)</f>
        <v>0</v>
      </c>
      <c r="F66" s="85"/>
      <c r="G66" s="85"/>
      <c r="H66" s="85"/>
      <c r="I66" s="85"/>
      <c r="J66" s="85"/>
      <c r="K66" s="85"/>
      <c r="L66" s="85"/>
      <c r="M66" s="85"/>
      <c r="N66" s="85"/>
      <c r="P66" s="85"/>
      <c r="Q66" s="85"/>
      <c r="R66" s="85">
        <v>333</v>
      </c>
      <c r="S66" s="85"/>
      <c r="T66" s="85"/>
      <c r="U66" s="85"/>
      <c r="V66" s="85"/>
      <c r="W66" s="85"/>
      <c r="X66" s="85"/>
      <c r="Y66" s="85"/>
      <c r="Z66" s="85"/>
      <c r="AA66" s="85"/>
      <c r="AC66">
        <f t="shared" si="1"/>
        <v>0</v>
      </c>
    </row>
    <row r="67" spans="1:29" x14ac:dyDescent="0.35">
      <c r="A67">
        <v>15</v>
      </c>
      <c r="B67">
        <v>66</v>
      </c>
      <c r="C67" s="85"/>
      <c r="D67" s="85"/>
      <c r="E67" s="85">
        <f>LEN('15'!H39)</f>
        <v>71</v>
      </c>
      <c r="F67" s="85"/>
      <c r="G67" s="85"/>
      <c r="H67" s="85"/>
      <c r="I67" s="85"/>
      <c r="J67" s="85"/>
      <c r="K67" s="85"/>
      <c r="L67" s="85"/>
      <c r="M67" s="85"/>
      <c r="N67" s="85"/>
      <c r="P67" s="85"/>
      <c r="Q67" s="85"/>
      <c r="R67" s="85">
        <v>175</v>
      </c>
      <c r="S67" s="85"/>
      <c r="T67" s="85"/>
      <c r="U67" s="85"/>
      <c r="V67" s="85"/>
      <c r="W67" s="85"/>
      <c r="X67" s="85"/>
      <c r="Y67" s="85"/>
      <c r="Z67" s="85"/>
      <c r="AA67" s="85"/>
      <c r="AC67">
        <f t="shared" si="1"/>
        <v>0</v>
      </c>
    </row>
    <row r="68" spans="1:29" x14ac:dyDescent="0.35">
      <c r="A68">
        <v>15</v>
      </c>
      <c r="B68">
        <v>67</v>
      </c>
      <c r="C68" s="85"/>
      <c r="D68" s="85"/>
      <c r="E68" s="85" t="e">
        <f>LEN('15'!#REF!)</f>
        <v>#REF!</v>
      </c>
      <c r="F68" s="85"/>
      <c r="G68" s="85"/>
      <c r="H68" s="85"/>
      <c r="I68" s="85"/>
      <c r="J68" s="85"/>
      <c r="K68" s="85"/>
      <c r="L68" s="85"/>
      <c r="M68" s="85"/>
      <c r="N68" s="85"/>
      <c r="P68" s="85"/>
      <c r="Q68" s="85"/>
      <c r="R68" s="85">
        <v>175</v>
      </c>
      <c r="S68" s="85"/>
      <c r="T68" s="85"/>
      <c r="U68" s="85"/>
      <c r="V68" s="85"/>
      <c r="W68" s="85"/>
      <c r="X68" s="85"/>
      <c r="Y68" s="85"/>
      <c r="Z68" s="85"/>
      <c r="AA68" s="85"/>
      <c r="AC68" t="e">
        <f t="shared" si="1"/>
        <v>#REF!</v>
      </c>
    </row>
    <row r="69" spans="1:29" x14ac:dyDescent="0.35">
      <c r="A69">
        <v>16</v>
      </c>
      <c r="B69">
        <v>68</v>
      </c>
      <c r="C69" s="85"/>
      <c r="D69" s="85"/>
      <c r="E69" s="85">
        <f>LEN('16'!H5)</f>
        <v>0</v>
      </c>
      <c r="F69" s="85"/>
      <c r="G69" s="85"/>
      <c r="H69" s="85"/>
      <c r="I69" s="85"/>
      <c r="J69" s="85"/>
      <c r="K69" s="85"/>
      <c r="L69" s="85"/>
      <c r="M69" s="85"/>
      <c r="N69" s="85"/>
      <c r="P69" s="85"/>
      <c r="Q69" s="85"/>
      <c r="R69" s="85">
        <v>175</v>
      </c>
      <c r="S69" s="85"/>
      <c r="T69" s="85"/>
      <c r="U69" s="85"/>
      <c r="V69" s="85"/>
      <c r="W69" s="85"/>
      <c r="X69" s="85"/>
      <c r="Y69" s="85"/>
      <c r="Z69" s="85"/>
      <c r="AA69" s="85"/>
      <c r="AC69">
        <f t="shared" si="1"/>
        <v>0</v>
      </c>
    </row>
    <row r="70" spans="1:29" x14ac:dyDescent="0.35">
      <c r="A70">
        <v>16</v>
      </c>
      <c r="B70">
        <v>69</v>
      </c>
      <c r="C70" s="85"/>
      <c r="D70" s="85"/>
      <c r="E70" s="85">
        <f>LEN('16'!H6)</f>
        <v>0</v>
      </c>
      <c r="F70" s="85"/>
      <c r="G70" s="85"/>
      <c r="H70" s="85"/>
      <c r="I70" s="85"/>
      <c r="J70" s="85"/>
      <c r="K70" s="85"/>
      <c r="L70" s="85"/>
      <c r="M70" s="85"/>
      <c r="N70" s="85"/>
      <c r="P70" s="85"/>
      <c r="Q70" s="85"/>
      <c r="R70" s="85">
        <v>175</v>
      </c>
      <c r="S70" s="85"/>
      <c r="T70" s="85"/>
      <c r="U70" s="85"/>
      <c r="V70" s="85"/>
      <c r="W70" s="85"/>
      <c r="X70" s="85"/>
      <c r="Y70" s="85"/>
      <c r="Z70" s="85"/>
      <c r="AA70" s="85"/>
      <c r="AC70">
        <f t="shared" si="1"/>
        <v>0</v>
      </c>
    </row>
    <row r="71" spans="1:29" x14ac:dyDescent="0.35">
      <c r="A71">
        <v>16</v>
      </c>
      <c r="B71">
        <v>70</v>
      </c>
      <c r="C71" s="85"/>
      <c r="D71" s="85"/>
      <c r="E71" s="85">
        <f>LEN('16'!H7)</f>
        <v>0</v>
      </c>
      <c r="F71" s="85"/>
      <c r="G71" s="85"/>
      <c r="H71" s="85"/>
      <c r="I71" s="85"/>
      <c r="J71" s="85"/>
      <c r="K71" s="85"/>
      <c r="L71" s="85"/>
      <c r="M71" s="85"/>
      <c r="N71" s="85"/>
      <c r="P71" s="85"/>
      <c r="Q71" s="85"/>
      <c r="R71" s="85">
        <v>136</v>
      </c>
      <c r="S71" s="85"/>
      <c r="T71" s="85"/>
      <c r="U71" s="85"/>
      <c r="V71" s="85"/>
      <c r="W71" s="85"/>
      <c r="X71" s="85"/>
      <c r="Y71" s="85"/>
      <c r="Z71" s="85"/>
      <c r="AA71" s="85"/>
      <c r="AC71">
        <f t="shared" si="1"/>
        <v>0</v>
      </c>
    </row>
    <row r="72" spans="1:29" x14ac:dyDescent="0.35">
      <c r="A72">
        <v>16</v>
      </c>
      <c r="B72">
        <v>71</v>
      </c>
      <c r="C72" s="85"/>
      <c r="D72" s="85"/>
      <c r="E72" s="85">
        <f>LEN('16'!H8)</f>
        <v>0</v>
      </c>
      <c r="F72" s="85"/>
      <c r="G72" s="85"/>
      <c r="H72" s="85"/>
      <c r="I72" s="85"/>
      <c r="J72" s="85"/>
      <c r="K72" s="85"/>
      <c r="L72" s="85"/>
      <c r="M72" s="85"/>
      <c r="N72" s="85"/>
      <c r="P72" s="85"/>
      <c r="Q72" s="85"/>
      <c r="R72" s="85">
        <v>175</v>
      </c>
      <c r="S72" s="85"/>
      <c r="T72" s="85"/>
      <c r="U72" s="85"/>
      <c r="V72" s="85"/>
      <c r="W72" s="85"/>
      <c r="X72" s="85"/>
      <c r="Y72" s="85"/>
      <c r="Z72" s="85"/>
      <c r="AA72" s="85"/>
      <c r="AC72">
        <f t="shared" si="1"/>
        <v>0</v>
      </c>
    </row>
    <row r="73" spans="1:29" x14ac:dyDescent="0.35">
      <c r="A73">
        <v>17</v>
      </c>
      <c r="B73">
        <v>72</v>
      </c>
      <c r="C73" s="85"/>
      <c r="D73" s="85"/>
      <c r="E73" s="85">
        <f>LEN('17'!H5)</f>
        <v>0</v>
      </c>
      <c r="F73" s="85"/>
      <c r="G73" s="85"/>
      <c r="H73" s="85"/>
      <c r="I73" s="85"/>
      <c r="J73" s="85"/>
      <c r="K73" s="85"/>
      <c r="L73" s="85"/>
      <c r="M73" s="85"/>
      <c r="N73" s="85"/>
      <c r="P73" s="85"/>
      <c r="Q73" s="85"/>
      <c r="R73" s="85">
        <v>197</v>
      </c>
      <c r="S73" s="85"/>
      <c r="T73" s="85"/>
      <c r="U73" s="85"/>
      <c r="V73" s="85"/>
      <c r="W73" s="85"/>
      <c r="X73" s="85"/>
      <c r="Y73" s="85"/>
      <c r="Z73" s="85"/>
      <c r="AA73" s="85"/>
      <c r="AC73">
        <f t="shared" si="1"/>
        <v>0</v>
      </c>
    </row>
    <row r="74" spans="1:29" x14ac:dyDescent="0.35">
      <c r="A74">
        <v>17</v>
      </c>
      <c r="B74">
        <v>73</v>
      </c>
      <c r="C74" s="85"/>
      <c r="D74" s="85"/>
      <c r="E74" s="85">
        <f>LEN('17'!H6)</f>
        <v>0</v>
      </c>
      <c r="F74" s="85"/>
      <c r="G74" s="85"/>
      <c r="H74" s="85"/>
      <c r="I74" s="85"/>
      <c r="J74" s="85"/>
      <c r="K74" s="85"/>
      <c r="L74" s="85"/>
      <c r="M74" s="85"/>
      <c r="N74" s="85"/>
      <c r="P74" s="85"/>
      <c r="Q74" s="85"/>
      <c r="R74" s="85">
        <v>247</v>
      </c>
      <c r="S74" s="85"/>
      <c r="T74" s="85"/>
      <c r="U74" s="85"/>
      <c r="V74" s="85"/>
      <c r="W74" s="85"/>
      <c r="X74" s="85"/>
      <c r="Y74" s="85"/>
      <c r="Z74" s="85"/>
      <c r="AA74" s="85"/>
      <c r="AC74">
        <f t="shared" si="1"/>
        <v>0</v>
      </c>
    </row>
    <row r="75" spans="1:29" x14ac:dyDescent="0.35">
      <c r="A75">
        <v>17</v>
      </c>
      <c r="B75">
        <v>74</v>
      </c>
      <c r="C75" s="85"/>
      <c r="D75" s="85"/>
      <c r="E75" s="85">
        <f>LEN('17'!H8)</f>
        <v>0</v>
      </c>
      <c r="F75" s="85"/>
      <c r="G75" s="85"/>
      <c r="H75" s="85"/>
      <c r="I75" s="85"/>
      <c r="J75" s="85"/>
      <c r="K75" s="85"/>
      <c r="L75" s="85"/>
      <c r="M75" s="85"/>
      <c r="N75" s="85"/>
      <c r="P75" s="85"/>
      <c r="Q75" s="85"/>
      <c r="R75" s="85">
        <v>241</v>
      </c>
      <c r="S75" s="85"/>
      <c r="T75" s="85"/>
      <c r="U75" s="85"/>
      <c r="V75" s="85"/>
      <c r="W75" s="85"/>
      <c r="X75" s="85"/>
      <c r="Y75" s="85"/>
      <c r="Z75" s="85"/>
      <c r="AA75" s="85"/>
      <c r="AC75">
        <f t="shared" si="1"/>
        <v>0</v>
      </c>
    </row>
    <row r="76" spans="1:29" x14ac:dyDescent="0.35">
      <c r="A76">
        <v>18</v>
      </c>
      <c r="B76">
        <v>75</v>
      </c>
      <c r="C76" s="85"/>
      <c r="D76" s="85"/>
      <c r="E76" s="85">
        <f>LEN('18'!D5)</f>
        <v>0</v>
      </c>
      <c r="F76" s="85"/>
      <c r="G76" s="85"/>
      <c r="H76" s="85"/>
      <c r="I76" s="85"/>
      <c r="J76" s="85"/>
      <c r="K76" s="85"/>
      <c r="L76" s="85"/>
      <c r="M76" s="85"/>
      <c r="N76" s="85"/>
      <c r="P76" s="85"/>
      <c r="Q76" s="85"/>
      <c r="R76" s="85">
        <v>148</v>
      </c>
      <c r="S76" s="85"/>
      <c r="T76" s="85"/>
      <c r="U76" s="85"/>
      <c r="V76" s="85"/>
      <c r="W76" s="85"/>
      <c r="X76" s="85"/>
      <c r="Y76" s="85"/>
      <c r="Z76" s="85"/>
      <c r="AA76" s="85"/>
      <c r="AC76">
        <f t="shared" si="1"/>
        <v>0</v>
      </c>
    </row>
    <row r="77" spans="1:29" x14ac:dyDescent="0.35">
      <c r="A77">
        <v>19</v>
      </c>
      <c r="B77">
        <v>76</v>
      </c>
      <c r="C77" s="85"/>
      <c r="D77" s="85"/>
      <c r="E77" s="85">
        <f>LEN('19'!G5)</f>
        <v>50</v>
      </c>
      <c r="F77" s="85"/>
      <c r="G77" s="85"/>
      <c r="H77" s="85"/>
      <c r="I77" s="85"/>
      <c r="J77" s="85"/>
      <c r="K77" s="85"/>
      <c r="L77" s="85"/>
      <c r="M77" s="85"/>
      <c r="N77" s="85"/>
      <c r="P77" s="85"/>
      <c r="Q77" s="85"/>
      <c r="R77" s="85">
        <v>136</v>
      </c>
      <c r="S77" s="85"/>
      <c r="T77" s="85"/>
      <c r="U77" s="85"/>
      <c r="V77" s="85"/>
      <c r="W77" s="85"/>
      <c r="X77" s="85"/>
      <c r="Y77" s="85"/>
      <c r="Z77" s="85"/>
      <c r="AA77" s="85"/>
      <c r="AC77">
        <f t="shared" si="1"/>
        <v>0</v>
      </c>
    </row>
    <row r="78" spans="1:29" x14ac:dyDescent="0.35">
      <c r="A78">
        <v>19</v>
      </c>
      <c r="B78">
        <v>77</v>
      </c>
      <c r="C78" s="85"/>
      <c r="D78" s="85"/>
      <c r="E78" s="85">
        <f>LEN('19'!G16)</f>
        <v>0</v>
      </c>
      <c r="F78" s="85"/>
      <c r="G78" s="85"/>
      <c r="H78" s="85"/>
      <c r="I78" s="85"/>
      <c r="J78" s="85"/>
      <c r="K78" s="85"/>
      <c r="L78" s="85"/>
      <c r="M78" s="85"/>
      <c r="N78" s="85"/>
      <c r="P78" s="85"/>
      <c r="Q78" s="85"/>
      <c r="R78" s="85">
        <v>220</v>
      </c>
      <c r="S78" s="85"/>
      <c r="T78" s="85"/>
      <c r="U78" s="85"/>
      <c r="V78" s="85"/>
      <c r="W78" s="85"/>
      <c r="X78" s="85"/>
      <c r="Y78" s="85"/>
      <c r="Z78" s="85"/>
      <c r="AA78" s="85"/>
      <c r="AC78">
        <f t="shared" si="1"/>
        <v>0</v>
      </c>
    </row>
    <row r="79" spans="1:29" x14ac:dyDescent="0.35">
      <c r="A79">
        <v>19</v>
      </c>
      <c r="B79">
        <v>78</v>
      </c>
      <c r="C79" s="85"/>
      <c r="D79" s="85"/>
      <c r="E79" s="85">
        <f>LEN('19'!G17)</f>
        <v>0</v>
      </c>
      <c r="F79" s="85"/>
      <c r="G79" s="85"/>
      <c r="H79" s="85"/>
      <c r="I79" s="85"/>
      <c r="J79" s="85"/>
      <c r="K79" s="85"/>
      <c r="L79" s="85"/>
      <c r="M79" s="85"/>
      <c r="N79" s="85"/>
      <c r="P79" s="85"/>
      <c r="Q79" s="85"/>
      <c r="R79" s="85">
        <v>216</v>
      </c>
      <c r="S79" s="85"/>
      <c r="T79" s="85"/>
      <c r="U79" s="85"/>
      <c r="V79" s="85"/>
      <c r="W79" s="85"/>
      <c r="X79" s="85"/>
      <c r="Y79" s="85"/>
      <c r="Z79" s="85"/>
      <c r="AA79" s="85"/>
      <c r="AC79">
        <f t="shared" si="1"/>
        <v>0</v>
      </c>
    </row>
    <row r="80" spans="1:29" x14ac:dyDescent="0.35">
      <c r="A80">
        <v>20</v>
      </c>
      <c r="B80">
        <v>79</v>
      </c>
      <c r="C80" s="85"/>
      <c r="D80" s="85"/>
      <c r="E80" s="85">
        <f>LEN('20'!F5)</f>
        <v>0</v>
      </c>
      <c r="F80" s="85"/>
      <c r="G80" s="85"/>
      <c r="H80" s="85"/>
      <c r="I80" s="85"/>
      <c r="J80" s="85"/>
      <c r="K80" s="85"/>
      <c r="L80" s="85"/>
      <c r="M80" s="85"/>
      <c r="N80" s="85"/>
      <c r="P80" s="85"/>
      <c r="Q80" s="85"/>
      <c r="R80" s="85">
        <v>197</v>
      </c>
      <c r="S80" s="85"/>
      <c r="T80" s="85"/>
      <c r="U80" s="85"/>
      <c r="V80" s="85"/>
      <c r="W80" s="85"/>
      <c r="X80" s="85"/>
      <c r="Y80" s="85"/>
      <c r="Z80" s="85"/>
      <c r="AA80" s="85"/>
      <c r="AC80">
        <f t="shared" si="1"/>
        <v>0</v>
      </c>
    </row>
    <row r="81" spans="1:29" x14ac:dyDescent="0.35">
      <c r="A81">
        <v>20</v>
      </c>
      <c r="B81">
        <v>80</v>
      </c>
      <c r="C81" s="85"/>
      <c r="D81" s="85"/>
      <c r="E81" s="85">
        <f>LEN('20'!F9)</f>
        <v>0</v>
      </c>
      <c r="F81" s="85"/>
      <c r="G81" s="85"/>
      <c r="H81" s="85"/>
      <c r="I81" s="85"/>
      <c r="J81" s="85"/>
      <c r="K81" s="85"/>
      <c r="L81" s="85"/>
      <c r="M81" s="85"/>
      <c r="N81" s="85"/>
      <c r="P81" s="85"/>
      <c r="Q81" s="85"/>
      <c r="R81" s="85">
        <v>328</v>
      </c>
      <c r="S81" s="85"/>
      <c r="T81" s="85"/>
      <c r="U81" s="85"/>
      <c r="V81" s="85"/>
      <c r="W81" s="85"/>
      <c r="X81" s="85"/>
      <c r="Y81" s="85"/>
      <c r="Z81" s="85"/>
      <c r="AA81" s="85"/>
      <c r="AC81">
        <f t="shared" si="1"/>
        <v>0</v>
      </c>
    </row>
    <row r="82" spans="1:29" x14ac:dyDescent="0.35">
      <c r="A82">
        <v>20</v>
      </c>
      <c r="B82">
        <v>81</v>
      </c>
      <c r="C82" s="85"/>
      <c r="D82" s="85"/>
      <c r="E82" s="85">
        <f>LEN('20'!F36)</f>
        <v>177</v>
      </c>
      <c r="F82" s="85"/>
      <c r="G82" s="85"/>
      <c r="H82" s="85"/>
      <c r="I82" s="85"/>
      <c r="J82" s="85"/>
      <c r="K82" s="85"/>
      <c r="L82" s="85"/>
      <c r="M82" s="85"/>
      <c r="N82" s="85"/>
      <c r="P82" s="85"/>
      <c r="Q82" s="85"/>
      <c r="R82" s="85">
        <v>201</v>
      </c>
      <c r="S82" s="85"/>
      <c r="T82" s="85"/>
      <c r="U82" s="85"/>
      <c r="V82" s="85"/>
      <c r="W82" s="85"/>
      <c r="X82" s="85"/>
      <c r="Y82" s="85"/>
      <c r="Z82" s="85"/>
      <c r="AA82" s="85"/>
      <c r="AC82">
        <f t="shared" si="1"/>
        <v>0</v>
      </c>
    </row>
    <row r="83" spans="1:29" x14ac:dyDescent="0.35">
      <c r="A83">
        <v>20</v>
      </c>
      <c r="B83">
        <v>82</v>
      </c>
      <c r="C83" s="85"/>
      <c r="D83" s="85"/>
      <c r="E83" s="85">
        <f>LEN('20'!F38)</f>
        <v>77</v>
      </c>
      <c r="F83" s="85"/>
      <c r="G83" s="85"/>
      <c r="H83" s="85"/>
      <c r="I83" s="85"/>
      <c r="J83" s="85"/>
      <c r="K83" s="85"/>
      <c r="L83" s="85"/>
      <c r="M83" s="85"/>
      <c r="N83" s="85"/>
      <c r="P83" s="85"/>
      <c r="Q83" s="85"/>
      <c r="R83" s="85">
        <v>204</v>
      </c>
      <c r="S83" s="85"/>
      <c r="T83" s="85"/>
      <c r="U83" s="85"/>
      <c r="V83" s="85"/>
      <c r="W83" s="85"/>
      <c r="X83" s="85"/>
      <c r="Y83" s="85"/>
      <c r="Z83" s="85"/>
      <c r="AA83" s="85"/>
      <c r="AC83">
        <f t="shared" si="1"/>
        <v>0</v>
      </c>
    </row>
    <row r="84" spans="1:29" x14ac:dyDescent="0.35">
      <c r="A84">
        <v>21</v>
      </c>
      <c r="B84">
        <v>83</v>
      </c>
      <c r="C84" s="85"/>
      <c r="D84" s="85"/>
      <c r="E84" s="85">
        <f>LEN('21'!G5)</f>
        <v>0</v>
      </c>
      <c r="F84" s="85"/>
      <c r="G84" s="85"/>
      <c r="H84" s="85"/>
      <c r="I84" s="85"/>
      <c r="J84" s="85"/>
      <c r="K84" s="85"/>
      <c r="L84" s="85"/>
      <c r="M84" s="85"/>
      <c r="N84" s="85"/>
      <c r="P84" s="85"/>
      <c r="Q84" s="85"/>
      <c r="R84" s="85">
        <v>220</v>
      </c>
      <c r="S84" s="85"/>
      <c r="T84" s="85"/>
      <c r="U84" s="85"/>
      <c r="V84" s="85"/>
      <c r="W84" s="85"/>
      <c r="X84" s="85"/>
      <c r="Y84" s="85"/>
      <c r="Z84" s="85"/>
      <c r="AA84" s="85"/>
      <c r="AC84">
        <f t="shared" si="1"/>
        <v>0</v>
      </c>
    </row>
    <row r="85" spans="1:29" x14ac:dyDescent="0.35">
      <c r="A85">
        <v>21</v>
      </c>
      <c r="B85">
        <v>84</v>
      </c>
      <c r="C85" s="85"/>
      <c r="D85" s="85"/>
      <c r="E85" s="85">
        <f>LEN('21'!G6)</f>
        <v>0</v>
      </c>
      <c r="F85" s="85"/>
      <c r="G85" s="85"/>
      <c r="H85" s="85"/>
      <c r="I85" s="85"/>
      <c r="J85" s="85"/>
      <c r="K85" s="85"/>
      <c r="L85" s="85"/>
      <c r="M85" s="85"/>
      <c r="N85" s="85"/>
      <c r="P85" s="85"/>
      <c r="Q85" s="85"/>
      <c r="R85" s="85">
        <v>136</v>
      </c>
      <c r="S85" s="85"/>
      <c r="T85" s="85"/>
      <c r="U85" s="85"/>
      <c r="V85" s="85"/>
      <c r="W85" s="85"/>
      <c r="X85" s="85"/>
      <c r="Y85" s="85"/>
      <c r="Z85" s="85"/>
      <c r="AA85" s="85"/>
      <c r="AC85">
        <f t="shared" si="1"/>
        <v>0</v>
      </c>
    </row>
    <row r="86" spans="1:29" x14ac:dyDescent="0.35">
      <c r="A86">
        <v>21</v>
      </c>
      <c r="B86">
        <v>85</v>
      </c>
      <c r="C86" s="85"/>
      <c r="D86" s="85"/>
      <c r="E86" s="85">
        <f>LEN('21'!G7)</f>
        <v>0</v>
      </c>
      <c r="F86" s="85"/>
      <c r="G86" s="85"/>
      <c r="H86" s="85"/>
      <c r="I86" s="85"/>
      <c r="J86" s="85"/>
      <c r="K86" s="85"/>
      <c r="L86" s="85"/>
      <c r="M86" s="85"/>
      <c r="N86" s="85"/>
      <c r="P86" s="85"/>
      <c r="Q86" s="85"/>
      <c r="R86" s="85">
        <v>175</v>
      </c>
      <c r="S86" s="85"/>
      <c r="T86" s="85"/>
      <c r="U86" s="85"/>
      <c r="V86" s="85"/>
      <c r="W86" s="85"/>
      <c r="X86" s="85"/>
      <c r="Y86" s="85"/>
      <c r="Z86" s="85"/>
      <c r="AA86" s="85"/>
      <c r="AC86">
        <f t="shared" si="1"/>
        <v>0</v>
      </c>
    </row>
    <row r="87" spans="1:29" x14ac:dyDescent="0.35">
      <c r="A87">
        <v>21</v>
      </c>
      <c r="B87">
        <v>86</v>
      </c>
      <c r="C87" s="85"/>
      <c r="D87" s="85"/>
      <c r="E87" s="85">
        <f>LEN('21'!G8)</f>
        <v>0</v>
      </c>
      <c r="F87" s="85"/>
      <c r="G87" s="85"/>
      <c r="H87" s="85"/>
      <c r="I87" s="85"/>
      <c r="J87" s="85"/>
      <c r="K87" s="85"/>
      <c r="L87" s="85"/>
      <c r="M87" s="85"/>
      <c r="N87" s="85"/>
      <c r="P87" s="85"/>
      <c r="Q87" s="85"/>
      <c r="R87" s="85">
        <v>136</v>
      </c>
      <c r="S87" s="85"/>
      <c r="T87" s="85"/>
      <c r="U87" s="85"/>
      <c r="V87" s="85"/>
      <c r="W87" s="85"/>
      <c r="X87" s="85"/>
      <c r="Y87" s="85"/>
      <c r="Z87" s="85"/>
      <c r="AA87" s="85"/>
      <c r="AC87">
        <f t="shared" si="1"/>
        <v>0</v>
      </c>
    </row>
    <row r="88" spans="1:29" x14ac:dyDescent="0.35">
      <c r="A88">
        <v>21</v>
      </c>
      <c r="B88">
        <v>87</v>
      </c>
      <c r="C88" s="85"/>
      <c r="D88" s="85"/>
      <c r="E88" s="85">
        <f>LEN('21'!G12)</f>
        <v>110</v>
      </c>
      <c r="F88" s="85"/>
      <c r="G88" s="85"/>
      <c r="H88" s="85"/>
      <c r="I88" s="85"/>
      <c r="J88" s="85"/>
      <c r="K88" s="85"/>
      <c r="L88" s="85"/>
      <c r="M88" s="85"/>
      <c r="N88" s="85"/>
      <c r="P88" s="85"/>
      <c r="Q88" s="85"/>
      <c r="R88" s="85">
        <v>288</v>
      </c>
      <c r="S88" s="85"/>
      <c r="T88" s="85"/>
      <c r="U88" s="85"/>
      <c r="V88" s="85"/>
      <c r="W88" s="85"/>
      <c r="X88" s="85"/>
      <c r="Y88" s="85"/>
      <c r="Z88" s="85"/>
      <c r="AA88" s="85"/>
      <c r="AC88">
        <f t="shared" si="1"/>
        <v>0</v>
      </c>
    </row>
    <row r="89" spans="1:29" x14ac:dyDescent="0.35">
      <c r="A89">
        <v>21</v>
      </c>
      <c r="B89">
        <v>88</v>
      </c>
      <c r="C89" s="85"/>
      <c r="D89" s="85"/>
      <c r="E89" s="85">
        <f>LEN('21'!G16)</f>
        <v>0</v>
      </c>
      <c r="F89" s="85"/>
      <c r="G89" s="85"/>
      <c r="H89" s="85"/>
      <c r="I89" s="85"/>
      <c r="J89" s="85"/>
      <c r="K89" s="85"/>
      <c r="L89" s="85"/>
      <c r="M89" s="85"/>
      <c r="N89" s="85"/>
      <c r="P89" s="85"/>
      <c r="Q89" s="85"/>
      <c r="R89" s="85">
        <v>289</v>
      </c>
      <c r="S89" s="85"/>
      <c r="T89" s="85"/>
      <c r="U89" s="85"/>
      <c r="V89" s="85"/>
      <c r="W89" s="85"/>
      <c r="X89" s="85"/>
      <c r="Y89" s="85"/>
      <c r="Z89" s="85"/>
      <c r="AA89" s="85"/>
      <c r="AC89">
        <f t="shared" si="1"/>
        <v>0</v>
      </c>
    </row>
    <row r="90" spans="1:29" x14ac:dyDescent="0.35">
      <c r="A90">
        <v>22</v>
      </c>
      <c r="B90">
        <v>89</v>
      </c>
      <c r="C90" s="85"/>
      <c r="D90" s="85"/>
      <c r="E90" s="85">
        <f>LEN('22'!J5)</f>
        <v>0</v>
      </c>
      <c r="F90" s="85"/>
      <c r="G90" s="85"/>
      <c r="H90" s="85"/>
      <c r="I90" s="85"/>
      <c r="J90" s="85"/>
      <c r="K90" s="85"/>
      <c r="L90" s="85"/>
      <c r="M90" s="85"/>
      <c r="N90" s="85"/>
      <c r="P90" s="85"/>
      <c r="Q90" s="85"/>
      <c r="R90" s="85">
        <v>196</v>
      </c>
      <c r="S90" s="85"/>
      <c r="T90" s="85"/>
      <c r="U90" s="85"/>
      <c r="V90" s="85"/>
      <c r="W90" s="85"/>
      <c r="X90" s="85"/>
      <c r="Y90" s="85"/>
      <c r="Z90" s="85"/>
      <c r="AA90" s="85"/>
      <c r="AC90">
        <f t="shared" si="1"/>
        <v>0</v>
      </c>
    </row>
    <row r="91" spans="1:29" x14ac:dyDescent="0.35">
      <c r="A91">
        <v>22</v>
      </c>
      <c r="B91">
        <v>90</v>
      </c>
      <c r="C91" s="85"/>
      <c r="D91" s="85"/>
      <c r="E91" s="85">
        <f>LEN('22'!J16)</f>
        <v>0</v>
      </c>
      <c r="F91" s="85"/>
      <c r="G91" s="85"/>
      <c r="H91" s="85"/>
      <c r="I91" s="85"/>
      <c r="J91" s="85"/>
      <c r="K91" s="85"/>
      <c r="L91" s="85"/>
      <c r="M91" s="85"/>
      <c r="N91" s="85"/>
      <c r="P91" s="85"/>
      <c r="Q91" s="85"/>
      <c r="R91" s="85">
        <v>426</v>
      </c>
      <c r="S91" s="85"/>
      <c r="T91" s="85"/>
      <c r="U91" s="85"/>
      <c r="V91" s="85"/>
      <c r="W91" s="85"/>
      <c r="X91" s="85"/>
      <c r="Y91" s="85"/>
      <c r="Z91" s="85"/>
      <c r="AA91" s="85"/>
      <c r="AC91">
        <f t="shared" si="1"/>
        <v>0</v>
      </c>
    </row>
    <row r="92" spans="1:29" x14ac:dyDescent="0.35">
      <c r="A92">
        <v>22</v>
      </c>
      <c r="B92">
        <v>91</v>
      </c>
      <c r="C92" s="85"/>
      <c r="D92" s="85"/>
      <c r="E92" s="85">
        <f>LEN('22'!J18)</f>
        <v>0</v>
      </c>
      <c r="F92" s="85"/>
      <c r="G92" s="85"/>
      <c r="H92" s="85"/>
      <c r="I92" s="85"/>
      <c r="J92" s="85"/>
      <c r="K92" s="85"/>
      <c r="L92" s="85"/>
      <c r="M92" s="85"/>
      <c r="N92" s="85"/>
      <c r="P92" s="85"/>
      <c r="Q92" s="85"/>
      <c r="R92" s="85">
        <v>239</v>
      </c>
      <c r="S92" s="85"/>
      <c r="T92" s="85"/>
      <c r="U92" s="85"/>
      <c r="V92" s="85"/>
      <c r="W92" s="85"/>
      <c r="X92" s="85"/>
      <c r="Y92" s="85"/>
      <c r="Z92" s="85"/>
      <c r="AA92" s="85"/>
      <c r="AC92">
        <f t="shared" si="1"/>
        <v>0</v>
      </c>
    </row>
    <row r="93" spans="1:29" x14ac:dyDescent="0.35">
      <c r="A93">
        <v>22</v>
      </c>
      <c r="B93">
        <v>92</v>
      </c>
      <c r="C93" s="85"/>
      <c r="D93" s="85"/>
      <c r="E93" s="85">
        <f>LEN('22'!J52)</f>
        <v>0</v>
      </c>
      <c r="F93" s="85"/>
      <c r="G93" s="85"/>
      <c r="H93" s="85"/>
      <c r="I93" s="85"/>
      <c r="J93" s="85"/>
      <c r="K93" s="85"/>
      <c r="L93" s="85"/>
      <c r="M93" s="85"/>
      <c r="N93" s="85"/>
      <c r="P93" s="85"/>
      <c r="Q93" s="85"/>
      <c r="R93" s="85">
        <v>279</v>
      </c>
      <c r="S93" s="85"/>
      <c r="T93" s="85"/>
      <c r="U93" s="85"/>
      <c r="V93" s="85"/>
      <c r="W93" s="85"/>
      <c r="X93" s="85"/>
      <c r="Y93" s="85"/>
      <c r="Z93" s="85"/>
      <c r="AA93" s="85"/>
      <c r="AC93">
        <f t="shared" si="1"/>
        <v>0</v>
      </c>
    </row>
    <row r="94" spans="1:29" x14ac:dyDescent="0.35">
      <c r="A94">
        <v>22</v>
      </c>
      <c r="B94">
        <v>93</v>
      </c>
      <c r="C94" s="85"/>
      <c r="D94" s="85"/>
      <c r="E94" s="85">
        <f>LEN('22'!J53)</f>
        <v>0</v>
      </c>
      <c r="F94" s="85"/>
      <c r="G94" s="85"/>
      <c r="H94" s="85"/>
      <c r="I94" s="85"/>
      <c r="J94" s="85"/>
      <c r="K94" s="85"/>
      <c r="L94" s="85"/>
      <c r="M94" s="85"/>
      <c r="N94" s="85"/>
      <c r="P94" s="85"/>
      <c r="Q94" s="85"/>
      <c r="R94" s="85">
        <v>279</v>
      </c>
      <c r="S94" s="85"/>
      <c r="T94" s="85"/>
      <c r="U94" s="85"/>
      <c r="V94" s="85"/>
      <c r="W94" s="85"/>
      <c r="X94" s="85"/>
      <c r="Y94" s="85"/>
      <c r="Z94" s="85"/>
      <c r="AA94" s="85"/>
      <c r="AC94">
        <f t="shared" si="1"/>
        <v>0</v>
      </c>
    </row>
    <row r="95" spans="1:29" x14ac:dyDescent="0.35">
      <c r="A95">
        <v>22</v>
      </c>
      <c r="B95">
        <v>94</v>
      </c>
      <c r="C95" s="85"/>
      <c r="D95" s="85"/>
      <c r="E95" s="85">
        <f>LEN('22'!J57)</f>
        <v>0</v>
      </c>
      <c r="F95" s="85"/>
      <c r="G95" s="85"/>
      <c r="H95" s="85"/>
      <c r="I95" s="85"/>
      <c r="J95" s="85"/>
      <c r="K95" s="85"/>
      <c r="L95" s="85"/>
      <c r="M95" s="85"/>
      <c r="N95" s="85"/>
      <c r="P95" s="85"/>
      <c r="Q95" s="85"/>
      <c r="R95" s="85">
        <v>239</v>
      </c>
      <c r="S95" s="85"/>
      <c r="T95" s="85"/>
      <c r="U95" s="85"/>
      <c r="V95" s="85"/>
      <c r="W95" s="85"/>
      <c r="X95" s="85"/>
      <c r="Y95" s="85"/>
      <c r="Z95" s="85"/>
      <c r="AA95" s="85"/>
      <c r="AC95">
        <f t="shared" si="1"/>
        <v>0</v>
      </c>
    </row>
    <row r="96" spans="1:29" x14ac:dyDescent="0.35">
      <c r="A96">
        <v>22</v>
      </c>
      <c r="B96">
        <v>95</v>
      </c>
      <c r="C96" s="85"/>
      <c r="D96" s="85"/>
      <c r="E96" s="85">
        <f>LEN('22'!J58)</f>
        <v>0</v>
      </c>
      <c r="F96" s="85"/>
      <c r="G96" s="85"/>
      <c r="H96" s="85"/>
      <c r="I96" s="85"/>
      <c r="J96" s="85"/>
      <c r="K96" s="85"/>
      <c r="L96" s="85"/>
      <c r="M96" s="85"/>
      <c r="N96" s="85"/>
      <c r="P96" s="85"/>
      <c r="Q96" s="85"/>
      <c r="R96" s="85">
        <v>377</v>
      </c>
      <c r="S96" s="85"/>
      <c r="T96" s="85"/>
      <c r="U96" s="85"/>
      <c r="V96" s="85"/>
      <c r="W96" s="85"/>
      <c r="X96" s="85"/>
      <c r="Y96" s="85"/>
      <c r="Z96" s="85"/>
      <c r="AA96" s="85"/>
      <c r="AC96">
        <f t="shared" si="1"/>
        <v>0</v>
      </c>
    </row>
    <row r="97" spans="1:29" x14ac:dyDescent="0.35">
      <c r="A97">
        <v>22</v>
      </c>
      <c r="B97">
        <v>96</v>
      </c>
      <c r="C97" s="85"/>
      <c r="D97" s="85"/>
      <c r="E97" s="85">
        <f>LEN('22'!J59)</f>
        <v>150</v>
      </c>
      <c r="F97" s="85"/>
      <c r="G97" s="85"/>
      <c r="H97" s="85"/>
      <c r="I97" s="85"/>
      <c r="J97" s="85"/>
      <c r="K97" s="85"/>
      <c r="L97" s="85"/>
      <c r="M97" s="85"/>
      <c r="N97" s="85"/>
      <c r="P97" s="85"/>
      <c r="Q97" s="85"/>
      <c r="R97" s="85">
        <v>377</v>
      </c>
      <c r="S97" s="85"/>
      <c r="T97" s="85"/>
      <c r="U97" s="85"/>
      <c r="V97" s="85"/>
      <c r="W97" s="85"/>
      <c r="X97" s="85"/>
      <c r="Y97" s="85"/>
      <c r="Z97" s="85"/>
      <c r="AA97" s="85"/>
      <c r="AC97">
        <f t="shared" si="1"/>
        <v>0</v>
      </c>
    </row>
    <row r="98" spans="1:29" x14ac:dyDescent="0.35">
      <c r="A98">
        <v>23</v>
      </c>
      <c r="B98">
        <v>97</v>
      </c>
      <c r="C98" s="85"/>
      <c r="D98" s="85"/>
      <c r="E98" s="85">
        <f>LEN('23'!H5)</f>
        <v>119</v>
      </c>
      <c r="F98" s="85"/>
      <c r="G98" s="85"/>
      <c r="H98" s="85"/>
      <c r="I98" s="85"/>
      <c r="J98" s="85"/>
      <c r="K98" s="85"/>
      <c r="L98" s="85"/>
      <c r="M98" s="85"/>
      <c r="N98" s="85"/>
      <c r="P98" s="85"/>
      <c r="Q98" s="85"/>
      <c r="R98" s="85">
        <v>540</v>
      </c>
      <c r="S98" s="85"/>
      <c r="T98" s="85"/>
      <c r="U98" s="85"/>
      <c r="V98" s="85"/>
      <c r="W98" s="85"/>
      <c r="X98" s="85"/>
      <c r="Y98" s="85"/>
      <c r="Z98" s="85"/>
      <c r="AA98" s="85"/>
      <c r="AC98">
        <f t="shared" si="1"/>
        <v>0</v>
      </c>
    </row>
    <row r="99" spans="1:29" x14ac:dyDescent="0.35">
      <c r="A99">
        <v>23</v>
      </c>
      <c r="B99">
        <v>98</v>
      </c>
      <c r="C99" s="85"/>
      <c r="D99" s="85"/>
      <c r="E99" s="85">
        <f>LEN('23'!H6)</f>
        <v>0</v>
      </c>
      <c r="F99" s="85"/>
      <c r="G99" s="85"/>
      <c r="H99" s="85"/>
      <c r="I99" s="85"/>
      <c r="J99" s="85"/>
      <c r="K99" s="85"/>
      <c r="L99" s="85"/>
      <c r="M99" s="85"/>
      <c r="N99" s="85"/>
      <c r="P99" s="85"/>
      <c r="Q99" s="85"/>
      <c r="R99" s="85">
        <v>240</v>
      </c>
      <c r="S99" s="85"/>
      <c r="T99" s="85"/>
      <c r="U99" s="85"/>
      <c r="V99" s="85"/>
      <c r="W99" s="85"/>
      <c r="X99" s="85"/>
      <c r="Y99" s="85"/>
      <c r="Z99" s="85"/>
      <c r="AA99" s="85"/>
      <c r="AC99">
        <f t="shared" si="1"/>
        <v>0</v>
      </c>
    </row>
    <row r="100" spans="1:29" x14ac:dyDescent="0.35">
      <c r="A100">
        <v>24</v>
      </c>
      <c r="B100">
        <v>99</v>
      </c>
      <c r="C100" s="85"/>
      <c r="D100" s="85"/>
      <c r="E100" s="85">
        <f>LEN('24'!H5)</f>
        <v>0</v>
      </c>
      <c r="F100" s="85"/>
      <c r="G100" s="85"/>
      <c r="H100" s="85"/>
      <c r="I100" s="85"/>
      <c r="J100" s="85"/>
      <c r="K100" s="85"/>
      <c r="L100" s="85"/>
      <c r="M100" s="85"/>
      <c r="N100" s="85"/>
      <c r="P100" s="85"/>
      <c r="Q100" s="85"/>
      <c r="R100" s="85">
        <v>298</v>
      </c>
      <c r="S100" s="85"/>
      <c r="T100" s="85"/>
      <c r="U100" s="85"/>
      <c r="V100" s="85"/>
      <c r="W100" s="85"/>
      <c r="X100" s="85"/>
      <c r="Y100" s="85"/>
      <c r="Z100" s="85"/>
      <c r="AA100" s="85"/>
      <c r="AC100">
        <f t="shared" si="1"/>
        <v>0</v>
      </c>
    </row>
    <row r="101" spans="1:29" x14ac:dyDescent="0.35">
      <c r="A101">
        <v>24</v>
      </c>
      <c r="B101">
        <v>100</v>
      </c>
      <c r="C101" s="85"/>
      <c r="D101" s="85"/>
      <c r="E101" s="85">
        <f>LEN('24'!H6)</f>
        <v>128</v>
      </c>
      <c r="F101" s="85"/>
      <c r="G101" s="85"/>
      <c r="H101" s="85"/>
      <c r="I101" s="85"/>
      <c r="J101" s="85"/>
      <c r="K101" s="85"/>
      <c r="L101" s="85"/>
      <c r="M101" s="85"/>
      <c r="N101" s="85"/>
      <c r="P101" s="85"/>
      <c r="Q101" s="85"/>
      <c r="R101" s="85">
        <v>170</v>
      </c>
      <c r="S101" s="85"/>
      <c r="T101" s="85"/>
      <c r="U101" s="85"/>
      <c r="V101" s="85"/>
      <c r="W101" s="85"/>
      <c r="X101" s="85"/>
      <c r="Y101" s="85"/>
      <c r="Z101" s="85"/>
      <c r="AA101" s="85"/>
      <c r="AC101">
        <f t="shared" si="1"/>
        <v>0</v>
      </c>
    </row>
    <row r="102" spans="1:29" x14ac:dyDescent="0.35">
      <c r="A102">
        <v>24</v>
      </c>
      <c r="B102">
        <v>101</v>
      </c>
      <c r="C102" s="85"/>
      <c r="D102" s="85"/>
      <c r="E102" s="85">
        <f>LEN('24'!H7)</f>
        <v>0</v>
      </c>
      <c r="F102" s="85"/>
      <c r="G102" s="85"/>
      <c r="H102" s="85"/>
      <c r="I102" s="85"/>
      <c r="J102" s="85"/>
      <c r="K102" s="85"/>
      <c r="L102" s="85"/>
      <c r="M102" s="85"/>
      <c r="N102" s="85"/>
      <c r="P102" s="85"/>
      <c r="Q102" s="85"/>
      <c r="R102" s="85">
        <v>254</v>
      </c>
      <c r="S102" s="85"/>
      <c r="T102" s="85"/>
      <c r="U102" s="85"/>
      <c r="V102" s="85"/>
      <c r="W102" s="85"/>
      <c r="X102" s="85"/>
      <c r="Y102" s="85"/>
      <c r="Z102" s="85"/>
      <c r="AA102" s="85"/>
      <c r="AC102">
        <f t="shared" ref="AC102:AC169" si="2">IF(OR(C102&gt;P102,D102&gt;Q102,E102&gt;R102),1,0)</f>
        <v>0</v>
      </c>
    </row>
    <row r="103" spans="1:29" x14ac:dyDescent="0.35">
      <c r="A103">
        <v>24</v>
      </c>
      <c r="B103">
        <v>102</v>
      </c>
      <c r="C103" s="85"/>
      <c r="D103" s="85"/>
      <c r="E103" s="85">
        <f>LEN('24'!H8)</f>
        <v>0</v>
      </c>
      <c r="F103" s="85"/>
      <c r="G103" s="85"/>
      <c r="H103" s="85"/>
      <c r="I103" s="85"/>
      <c r="J103" s="85"/>
      <c r="K103" s="85"/>
      <c r="L103" s="85"/>
      <c r="M103" s="85"/>
      <c r="N103" s="85"/>
      <c r="P103" s="85"/>
      <c r="Q103" s="85"/>
      <c r="R103" s="85">
        <v>169</v>
      </c>
      <c r="S103" s="85"/>
      <c r="T103" s="85"/>
      <c r="U103" s="85"/>
      <c r="V103" s="85"/>
      <c r="W103" s="85"/>
      <c r="X103" s="85"/>
      <c r="Y103" s="85"/>
      <c r="Z103" s="85"/>
      <c r="AA103" s="85"/>
      <c r="AC103">
        <f t="shared" si="2"/>
        <v>0</v>
      </c>
    </row>
    <row r="104" spans="1:29" x14ac:dyDescent="0.35">
      <c r="A104">
        <v>24</v>
      </c>
      <c r="B104">
        <v>103</v>
      </c>
      <c r="C104" s="85"/>
      <c r="D104" s="85"/>
      <c r="E104" s="85">
        <f>LEN('24'!H9)</f>
        <v>93</v>
      </c>
      <c r="F104" s="85"/>
      <c r="G104" s="85"/>
      <c r="H104" s="85"/>
      <c r="I104" s="85"/>
      <c r="J104" s="85"/>
      <c r="K104" s="85"/>
      <c r="L104" s="85"/>
      <c r="M104" s="85"/>
      <c r="N104" s="85"/>
      <c r="P104" s="85"/>
      <c r="Q104" s="85"/>
      <c r="R104" s="85">
        <v>180</v>
      </c>
      <c r="S104" s="85"/>
      <c r="T104" s="85"/>
      <c r="U104" s="85"/>
      <c r="V104" s="85"/>
      <c r="W104" s="85"/>
      <c r="X104" s="85"/>
      <c r="Y104" s="85"/>
      <c r="Z104" s="85"/>
      <c r="AA104" s="85"/>
      <c r="AC104">
        <f t="shared" si="2"/>
        <v>0</v>
      </c>
    </row>
    <row r="105" spans="1:29" x14ac:dyDescent="0.35">
      <c r="A105">
        <v>24</v>
      </c>
      <c r="B105">
        <v>104</v>
      </c>
      <c r="C105" s="85"/>
      <c r="D105" s="85"/>
      <c r="E105" s="85">
        <f>LEN('24'!H10)</f>
        <v>0</v>
      </c>
      <c r="F105" s="85"/>
      <c r="G105" s="85"/>
      <c r="H105" s="85"/>
      <c r="I105" s="85"/>
      <c r="J105" s="85"/>
      <c r="K105" s="85"/>
      <c r="L105" s="85"/>
      <c r="M105" s="85"/>
      <c r="N105" s="85"/>
      <c r="P105" s="85"/>
      <c r="Q105" s="85"/>
      <c r="R105" s="85">
        <v>316</v>
      </c>
      <c r="S105" s="85"/>
      <c r="T105" s="85"/>
      <c r="U105" s="85"/>
      <c r="V105" s="85"/>
      <c r="W105" s="85"/>
      <c r="X105" s="85"/>
      <c r="Y105" s="85"/>
      <c r="Z105" s="85"/>
      <c r="AA105" s="85"/>
      <c r="AC105">
        <f t="shared" si="2"/>
        <v>0</v>
      </c>
    </row>
    <row r="106" spans="1:29" x14ac:dyDescent="0.35">
      <c r="A106">
        <v>25</v>
      </c>
      <c r="B106">
        <v>105</v>
      </c>
      <c r="C106" s="85"/>
      <c r="D106" s="85"/>
      <c r="E106" s="85">
        <f>LEN('25'!H6)</f>
        <v>0</v>
      </c>
      <c r="F106" s="85"/>
      <c r="G106" s="85"/>
      <c r="H106" s="85"/>
      <c r="I106" s="85"/>
      <c r="J106" s="85"/>
      <c r="K106" s="85"/>
      <c r="L106" s="85"/>
      <c r="M106" s="85"/>
      <c r="N106" s="85"/>
      <c r="P106" s="85"/>
      <c r="Q106" s="85"/>
      <c r="R106" s="85">
        <v>270</v>
      </c>
      <c r="S106" s="85"/>
      <c r="T106" s="85"/>
      <c r="U106" s="85"/>
      <c r="V106" s="85"/>
      <c r="W106" s="85"/>
      <c r="X106" s="85"/>
      <c r="Y106" s="85"/>
      <c r="Z106" s="85"/>
      <c r="AA106" s="85"/>
      <c r="AC106">
        <f t="shared" si="2"/>
        <v>0</v>
      </c>
    </row>
    <row r="107" spans="1:29" x14ac:dyDescent="0.35">
      <c r="A107">
        <v>25</v>
      </c>
      <c r="B107">
        <v>106</v>
      </c>
      <c r="C107" s="85"/>
      <c r="D107" s="85"/>
      <c r="E107" s="85">
        <f>LEN('25'!H7)</f>
        <v>0</v>
      </c>
      <c r="F107" s="85"/>
      <c r="G107" s="85"/>
      <c r="H107" s="85"/>
      <c r="I107" s="85"/>
      <c r="J107" s="85"/>
      <c r="K107" s="85"/>
      <c r="L107" s="85"/>
      <c r="M107" s="85"/>
      <c r="N107" s="85"/>
      <c r="P107" s="85"/>
      <c r="Q107" s="85"/>
      <c r="R107" s="85">
        <v>194</v>
      </c>
      <c r="S107" s="85"/>
      <c r="T107" s="85"/>
      <c r="U107" s="85"/>
      <c r="V107" s="85"/>
      <c r="W107" s="85"/>
      <c r="X107" s="85"/>
      <c r="Y107" s="85"/>
      <c r="Z107" s="85"/>
      <c r="AA107" s="85"/>
      <c r="AC107">
        <f t="shared" si="2"/>
        <v>0</v>
      </c>
    </row>
    <row r="108" spans="1:29" x14ac:dyDescent="0.35">
      <c r="A108">
        <v>25</v>
      </c>
      <c r="B108">
        <v>107</v>
      </c>
      <c r="C108" s="85"/>
      <c r="D108" s="85"/>
      <c r="E108" s="85">
        <f>LEN('25'!H20)</f>
        <v>0</v>
      </c>
      <c r="F108" s="85"/>
      <c r="G108" s="85"/>
      <c r="H108" s="85"/>
      <c r="I108" s="85"/>
      <c r="J108" s="85"/>
      <c r="K108" s="85"/>
      <c r="L108" s="85"/>
      <c r="M108" s="85"/>
      <c r="N108" s="85"/>
      <c r="P108" s="85"/>
      <c r="Q108" s="85"/>
      <c r="R108" s="85">
        <v>199</v>
      </c>
      <c r="S108" s="85"/>
      <c r="T108" s="85"/>
      <c r="U108" s="85"/>
      <c r="V108" s="85"/>
      <c r="W108" s="85"/>
      <c r="X108" s="85"/>
      <c r="Y108" s="85"/>
      <c r="Z108" s="85"/>
      <c r="AA108" s="85"/>
      <c r="AC108">
        <f t="shared" si="2"/>
        <v>0</v>
      </c>
    </row>
    <row r="109" spans="1:29" x14ac:dyDescent="0.35">
      <c r="A109">
        <v>25</v>
      </c>
      <c r="B109">
        <v>108</v>
      </c>
      <c r="C109" s="85"/>
      <c r="D109" s="85"/>
      <c r="E109" s="85">
        <f>LEN('25'!H21)</f>
        <v>0</v>
      </c>
      <c r="F109" s="85"/>
      <c r="G109" s="85"/>
      <c r="H109" s="85"/>
      <c r="I109" s="85"/>
      <c r="J109" s="85"/>
      <c r="K109" s="85"/>
      <c r="L109" s="85"/>
      <c r="M109" s="85"/>
      <c r="N109" s="85"/>
      <c r="P109" s="85"/>
      <c r="Q109" s="85"/>
      <c r="R109" s="85">
        <v>196</v>
      </c>
      <c r="S109" s="85"/>
      <c r="T109" s="85"/>
      <c r="U109" s="85"/>
      <c r="V109" s="85"/>
      <c r="W109" s="85"/>
      <c r="X109" s="85"/>
      <c r="Y109" s="85"/>
      <c r="Z109" s="85"/>
      <c r="AA109" s="85"/>
      <c r="AC109">
        <f t="shared" si="2"/>
        <v>0</v>
      </c>
    </row>
    <row r="110" spans="1:29" x14ac:dyDescent="0.35">
      <c r="A110">
        <v>25</v>
      </c>
      <c r="B110">
        <v>109</v>
      </c>
      <c r="C110" s="85"/>
      <c r="D110" s="85"/>
      <c r="E110" s="85">
        <f>LEN('25'!H38)</f>
        <v>0</v>
      </c>
      <c r="F110" s="85"/>
      <c r="G110" s="85"/>
      <c r="H110" s="85"/>
      <c r="I110" s="85"/>
      <c r="J110" s="85"/>
      <c r="K110" s="85"/>
      <c r="L110" s="85"/>
      <c r="M110" s="85"/>
      <c r="N110" s="85"/>
      <c r="P110" s="85"/>
      <c r="Q110" s="85"/>
      <c r="R110" s="85">
        <v>161</v>
      </c>
      <c r="S110" s="85"/>
      <c r="T110" s="85"/>
      <c r="U110" s="85"/>
      <c r="V110" s="85"/>
      <c r="W110" s="85"/>
      <c r="X110" s="85"/>
      <c r="Y110" s="85"/>
      <c r="Z110" s="85"/>
      <c r="AA110" s="85"/>
      <c r="AC110">
        <f t="shared" si="2"/>
        <v>0</v>
      </c>
    </row>
    <row r="111" spans="1:29" x14ac:dyDescent="0.35">
      <c r="A111">
        <v>26</v>
      </c>
      <c r="B111">
        <v>110</v>
      </c>
      <c r="C111" s="85"/>
      <c r="D111" s="85"/>
      <c r="E111" s="85">
        <f>LEN('26'!H5)</f>
        <v>0</v>
      </c>
      <c r="F111" s="85"/>
      <c r="G111" s="85"/>
      <c r="H111" s="85"/>
      <c r="I111" s="85"/>
      <c r="J111" s="85"/>
      <c r="K111" s="85"/>
      <c r="L111" s="85"/>
      <c r="M111" s="85"/>
      <c r="N111" s="85"/>
      <c r="P111" s="85"/>
      <c r="Q111" s="85"/>
      <c r="R111" s="85">
        <v>268</v>
      </c>
      <c r="S111" s="85"/>
      <c r="T111" s="85"/>
      <c r="U111" s="85"/>
      <c r="V111" s="85"/>
      <c r="W111" s="85"/>
      <c r="X111" s="85"/>
      <c r="Y111" s="85"/>
      <c r="Z111" s="85"/>
      <c r="AA111" s="85"/>
      <c r="AC111">
        <f t="shared" si="2"/>
        <v>0</v>
      </c>
    </row>
    <row r="112" spans="1:29" x14ac:dyDescent="0.35">
      <c r="A112">
        <v>26</v>
      </c>
      <c r="B112">
        <v>111</v>
      </c>
      <c r="C112" s="85"/>
      <c r="D112" s="85"/>
      <c r="E112" s="85">
        <f>LEN('26'!H6)</f>
        <v>0</v>
      </c>
      <c r="F112" s="85"/>
      <c r="G112" s="85"/>
      <c r="H112" s="85"/>
      <c r="I112" s="85"/>
      <c r="J112" s="85"/>
      <c r="K112" s="85"/>
      <c r="L112" s="85"/>
      <c r="M112" s="85"/>
      <c r="N112" s="85"/>
      <c r="P112" s="85"/>
      <c r="Q112" s="85"/>
      <c r="R112" s="85">
        <v>262</v>
      </c>
      <c r="S112" s="85"/>
      <c r="T112" s="85"/>
      <c r="U112" s="85"/>
      <c r="V112" s="85"/>
      <c r="W112" s="85"/>
      <c r="X112" s="85"/>
      <c r="Y112" s="85"/>
      <c r="Z112" s="85"/>
      <c r="AA112" s="85"/>
      <c r="AC112">
        <f t="shared" si="2"/>
        <v>0</v>
      </c>
    </row>
    <row r="113" spans="1:29" x14ac:dyDescent="0.35">
      <c r="A113">
        <v>26</v>
      </c>
      <c r="B113">
        <v>112</v>
      </c>
      <c r="C113" s="85"/>
      <c r="D113" s="85"/>
      <c r="E113" s="85">
        <f>LEN('26'!H7)</f>
        <v>0</v>
      </c>
      <c r="F113" s="85"/>
      <c r="G113" s="85"/>
      <c r="H113" s="85"/>
      <c r="I113" s="85"/>
      <c r="J113" s="85"/>
      <c r="K113" s="85"/>
      <c r="L113" s="85"/>
      <c r="M113" s="85"/>
      <c r="N113" s="85"/>
      <c r="P113" s="85"/>
      <c r="Q113" s="85"/>
      <c r="R113" s="85">
        <v>197</v>
      </c>
      <c r="S113" s="85"/>
      <c r="T113" s="85"/>
      <c r="U113" s="85"/>
      <c r="V113" s="85"/>
      <c r="W113" s="85"/>
      <c r="X113" s="85"/>
      <c r="Y113" s="85"/>
      <c r="Z113" s="85"/>
      <c r="AA113" s="85"/>
      <c r="AC113">
        <f t="shared" si="2"/>
        <v>0</v>
      </c>
    </row>
    <row r="114" spans="1:29" x14ac:dyDescent="0.35">
      <c r="A114">
        <v>26</v>
      </c>
      <c r="B114">
        <v>113</v>
      </c>
      <c r="C114" s="85"/>
      <c r="D114" s="85"/>
      <c r="E114" s="85">
        <f>LEN('26'!H21)</f>
        <v>92</v>
      </c>
      <c r="F114" s="85"/>
      <c r="G114" s="85"/>
      <c r="H114" s="85"/>
      <c r="I114" s="85"/>
      <c r="J114" s="85"/>
      <c r="K114" s="85"/>
      <c r="L114" s="85"/>
      <c r="M114" s="85"/>
      <c r="N114" s="85"/>
      <c r="P114" s="85"/>
      <c r="Q114" s="85"/>
      <c r="R114" s="85">
        <v>151</v>
      </c>
      <c r="S114" s="85"/>
      <c r="T114" s="85"/>
      <c r="U114" s="85"/>
      <c r="V114" s="85"/>
      <c r="W114" s="85"/>
      <c r="X114" s="85"/>
      <c r="Y114" s="85"/>
      <c r="Z114" s="85"/>
      <c r="AA114" s="85"/>
      <c r="AC114">
        <f t="shared" si="2"/>
        <v>0</v>
      </c>
    </row>
    <row r="115" spans="1:29" x14ac:dyDescent="0.35">
      <c r="A115">
        <v>27</v>
      </c>
      <c r="B115">
        <v>114</v>
      </c>
      <c r="C115" s="85"/>
      <c r="D115" s="85"/>
      <c r="E115" s="85">
        <f>LEN('27'!H5)</f>
        <v>0</v>
      </c>
      <c r="F115" s="85"/>
      <c r="G115" s="85"/>
      <c r="H115" s="85"/>
      <c r="I115" s="85"/>
      <c r="J115" s="85"/>
      <c r="K115" s="85"/>
      <c r="L115" s="85"/>
      <c r="M115" s="85"/>
      <c r="N115" s="85"/>
      <c r="P115" s="85"/>
      <c r="Q115" s="85"/>
      <c r="R115" s="85">
        <v>230</v>
      </c>
      <c r="S115" s="85"/>
      <c r="T115" s="85"/>
      <c r="U115" s="85"/>
      <c r="V115" s="85"/>
      <c r="W115" s="85"/>
      <c r="X115" s="85"/>
      <c r="Y115" s="85"/>
      <c r="Z115" s="85"/>
      <c r="AA115" s="85"/>
      <c r="AC115">
        <f t="shared" si="2"/>
        <v>0</v>
      </c>
    </row>
    <row r="116" spans="1:29" x14ac:dyDescent="0.35">
      <c r="A116">
        <v>27</v>
      </c>
      <c r="B116">
        <v>115</v>
      </c>
      <c r="C116" s="85"/>
      <c r="D116" s="85"/>
      <c r="E116" s="85">
        <f>LEN('27'!H34)</f>
        <v>0</v>
      </c>
      <c r="F116" s="85"/>
      <c r="G116" s="85"/>
      <c r="H116" s="85"/>
      <c r="I116" s="85"/>
      <c r="J116" s="85"/>
      <c r="K116" s="85"/>
      <c r="L116" s="85"/>
      <c r="M116" s="85"/>
      <c r="N116" s="85"/>
      <c r="P116" s="85"/>
      <c r="Q116" s="85"/>
      <c r="R116" s="85">
        <v>156</v>
      </c>
      <c r="S116" s="85"/>
      <c r="T116" s="85"/>
      <c r="U116" s="85"/>
      <c r="V116" s="85"/>
      <c r="W116" s="85"/>
      <c r="X116" s="85"/>
      <c r="Y116" s="85"/>
      <c r="Z116" s="85"/>
      <c r="AA116" s="85"/>
      <c r="AC116">
        <f t="shared" si="2"/>
        <v>0</v>
      </c>
    </row>
    <row r="117" spans="1:29" x14ac:dyDescent="0.35">
      <c r="A117">
        <v>27</v>
      </c>
      <c r="B117">
        <v>116</v>
      </c>
      <c r="C117" s="85"/>
      <c r="D117" s="85"/>
      <c r="E117" s="85">
        <f>LEN('27'!H35)</f>
        <v>0</v>
      </c>
      <c r="F117" s="85"/>
      <c r="G117" s="85"/>
      <c r="H117" s="85"/>
      <c r="I117" s="85"/>
      <c r="J117" s="85"/>
      <c r="K117" s="85"/>
      <c r="L117" s="85"/>
      <c r="M117" s="85"/>
      <c r="N117" s="85"/>
      <c r="P117" s="85"/>
      <c r="Q117" s="85"/>
      <c r="R117" s="85">
        <v>198</v>
      </c>
      <c r="S117" s="85"/>
      <c r="T117" s="85"/>
      <c r="U117" s="85"/>
      <c r="V117" s="85"/>
      <c r="W117" s="85"/>
      <c r="X117" s="85"/>
      <c r="Y117" s="85"/>
      <c r="Z117" s="85"/>
      <c r="AA117" s="85"/>
      <c r="AC117">
        <f t="shared" si="2"/>
        <v>0</v>
      </c>
    </row>
    <row r="118" spans="1:29" x14ac:dyDescent="0.35">
      <c r="A118">
        <v>27</v>
      </c>
      <c r="B118">
        <v>117</v>
      </c>
      <c r="C118" s="85"/>
      <c r="D118" s="85"/>
      <c r="E118" s="85">
        <f>LEN('27'!H99)</f>
        <v>0</v>
      </c>
      <c r="F118" s="85"/>
      <c r="G118" s="85"/>
      <c r="H118" s="85"/>
      <c r="I118" s="85"/>
      <c r="J118" s="85"/>
      <c r="K118" s="85"/>
      <c r="L118" s="85"/>
      <c r="M118" s="85"/>
      <c r="N118" s="85"/>
      <c r="P118" s="85"/>
      <c r="Q118" s="85"/>
      <c r="R118" s="85">
        <v>155</v>
      </c>
      <c r="S118" s="85"/>
      <c r="T118" s="85"/>
      <c r="U118" s="85"/>
      <c r="V118" s="85"/>
      <c r="W118" s="85"/>
      <c r="X118" s="85"/>
      <c r="Y118" s="85"/>
      <c r="Z118" s="85"/>
      <c r="AA118" s="85"/>
      <c r="AC118">
        <f t="shared" si="2"/>
        <v>0</v>
      </c>
    </row>
    <row r="119" spans="1:29" x14ac:dyDescent="0.35">
      <c r="A119">
        <v>28</v>
      </c>
      <c r="B119">
        <v>118</v>
      </c>
      <c r="C119" s="85"/>
      <c r="D119" s="85"/>
      <c r="E119" s="85">
        <f>LEN('28'!H6)</f>
        <v>0</v>
      </c>
      <c r="F119" s="85"/>
      <c r="G119" s="85"/>
      <c r="H119" s="85"/>
      <c r="I119" s="85"/>
      <c r="J119" s="85"/>
      <c r="K119" s="85"/>
      <c r="L119" s="85"/>
      <c r="M119" s="85"/>
      <c r="N119" s="85"/>
      <c r="P119" s="85"/>
      <c r="Q119" s="85"/>
      <c r="R119" s="85">
        <v>533</v>
      </c>
      <c r="S119" s="85"/>
      <c r="T119" s="85"/>
      <c r="U119" s="85"/>
      <c r="V119" s="85"/>
      <c r="W119" s="85"/>
      <c r="X119" s="85"/>
      <c r="Y119" s="85"/>
      <c r="Z119" s="85"/>
      <c r="AA119" s="85"/>
      <c r="AC119">
        <f t="shared" si="2"/>
        <v>0</v>
      </c>
    </row>
    <row r="120" spans="1:29" x14ac:dyDescent="0.35">
      <c r="A120">
        <v>28</v>
      </c>
      <c r="B120">
        <v>119</v>
      </c>
      <c r="C120" s="85"/>
      <c r="D120" s="85"/>
      <c r="E120" s="85">
        <f>LEN('28'!H24)</f>
        <v>0</v>
      </c>
      <c r="F120" s="85"/>
      <c r="G120" s="85"/>
      <c r="H120" s="85"/>
      <c r="I120" s="85"/>
      <c r="J120" s="85"/>
      <c r="K120" s="85"/>
      <c r="L120" s="85"/>
      <c r="M120" s="85"/>
      <c r="N120" s="85"/>
      <c r="P120" s="85"/>
      <c r="Q120" s="85"/>
      <c r="R120" s="85">
        <v>151</v>
      </c>
      <c r="S120" s="85"/>
      <c r="T120" s="85"/>
      <c r="U120" s="85"/>
      <c r="V120" s="85"/>
      <c r="W120" s="85"/>
      <c r="X120" s="85"/>
      <c r="Y120" s="85"/>
      <c r="Z120" s="85"/>
      <c r="AA120" s="85"/>
      <c r="AC120">
        <f t="shared" si="2"/>
        <v>0</v>
      </c>
    </row>
    <row r="121" spans="1:29" x14ac:dyDescent="0.35">
      <c r="A121">
        <v>29</v>
      </c>
      <c r="B121">
        <v>120</v>
      </c>
      <c r="C121" s="85"/>
      <c r="D121" s="85"/>
      <c r="E121" s="85"/>
      <c r="F121" s="85"/>
      <c r="G121" s="85"/>
      <c r="H121" s="85"/>
      <c r="I121" s="85"/>
      <c r="J121" s="85"/>
      <c r="K121" s="85"/>
      <c r="L121" s="85"/>
      <c r="M121" s="85"/>
      <c r="N121" s="85"/>
      <c r="P121" s="85"/>
      <c r="Q121" s="85"/>
      <c r="R121" s="85"/>
      <c r="S121" s="85"/>
      <c r="T121" s="85"/>
      <c r="U121" s="85"/>
      <c r="V121" s="85"/>
      <c r="W121" s="85"/>
      <c r="X121" s="85"/>
      <c r="Y121" s="85"/>
      <c r="Z121" s="85"/>
      <c r="AA121" s="85"/>
      <c r="AC121">
        <f t="shared" si="2"/>
        <v>0</v>
      </c>
    </row>
    <row r="122" spans="1:29" x14ac:dyDescent="0.35">
      <c r="A122">
        <v>30</v>
      </c>
      <c r="B122">
        <v>121</v>
      </c>
      <c r="C122" s="85"/>
      <c r="D122" s="85"/>
      <c r="E122" s="85">
        <f>LEN('30'!I5)</f>
        <v>0</v>
      </c>
      <c r="F122" s="85"/>
      <c r="G122" s="85"/>
      <c r="H122" s="85"/>
      <c r="I122" s="85"/>
      <c r="J122" s="85"/>
      <c r="K122" s="85"/>
      <c r="L122" s="85"/>
      <c r="M122" s="85"/>
      <c r="N122" s="85"/>
      <c r="P122" s="85"/>
      <c r="Q122" s="85"/>
      <c r="R122" s="85">
        <v>204</v>
      </c>
      <c r="S122" s="85"/>
      <c r="T122" s="85"/>
      <c r="U122" s="85"/>
      <c r="V122" s="85"/>
      <c r="W122" s="85"/>
      <c r="X122" s="85"/>
      <c r="Y122" s="85"/>
      <c r="Z122" s="85"/>
      <c r="AA122" s="85"/>
      <c r="AC122">
        <f t="shared" si="2"/>
        <v>0</v>
      </c>
    </row>
    <row r="123" spans="1:29" x14ac:dyDescent="0.35">
      <c r="A123">
        <v>30</v>
      </c>
      <c r="B123">
        <v>122</v>
      </c>
      <c r="C123" s="85"/>
      <c r="D123" s="85"/>
      <c r="E123" s="85">
        <f>LEN('30'!I32)</f>
        <v>9</v>
      </c>
      <c r="F123" s="85"/>
      <c r="G123" s="85"/>
      <c r="H123" s="85"/>
      <c r="I123" s="85"/>
      <c r="J123" s="85"/>
      <c r="K123" s="85"/>
      <c r="L123" s="85"/>
      <c r="M123" s="85"/>
      <c r="N123" s="85"/>
      <c r="P123" s="85"/>
      <c r="Q123" s="85"/>
      <c r="R123" s="85">
        <v>175</v>
      </c>
      <c r="S123" s="85"/>
      <c r="T123" s="85"/>
      <c r="U123" s="85"/>
      <c r="V123" s="85"/>
      <c r="W123" s="85"/>
      <c r="X123" s="85"/>
      <c r="Y123" s="85"/>
      <c r="Z123" s="85"/>
      <c r="AA123" s="85"/>
      <c r="AC123">
        <f t="shared" si="2"/>
        <v>0</v>
      </c>
    </row>
    <row r="124" spans="1:29" x14ac:dyDescent="0.35">
      <c r="A124">
        <v>31</v>
      </c>
      <c r="B124">
        <v>123</v>
      </c>
      <c r="C124" s="85"/>
      <c r="D124" s="85"/>
      <c r="E124" s="85">
        <f>LEN('31'!H5)</f>
        <v>109</v>
      </c>
      <c r="F124" s="85"/>
      <c r="G124" s="85"/>
      <c r="H124" s="85"/>
      <c r="I124" s="85"/>
      <c r="J124" s="85"/>
      <c r="K124" s="85"/>
      <c r="L124" s="85"/>
      <c r="M124" s="85"/>
      <c r="N124" s="85"/>
      <c r="P124" s="85"/>
      <c r="Q124" s="85"/>
      <c r="R124" s="85">
        <v>360</v>
      </c>
      <c r="S124" s="85"/>
      <c r="T124" s="85"/>
      <c r="U124" s="85"/>
      <c r="V124" s="85"/>
      <c r="W124" s="85"/>
      <c r="X124" s="85"/>
      <c r="Y124" s="85"/>
      <c r="Z124" s="85"/>
      <c r="AA124" s="85"/>
      <c r="AC124">
        <f t="shared" si="2"/>
        <v>0</v>
      </c>
    </row>
    <row r="125" spans="1:29" x14ac:dyDescent="0.35">
      <c r="A125">
        <v>1</v>
      </c>
      <c r="B125">
        <v>124</v>
      </c>
      <c r="C125" s="85"/>
      <c r="D125" s="85"/>
      <c r="E125" s="85"/>
      <c r="F125" s="85"/>
      <c r="G125" s="85"/>
      <c r="H125" s="85"/>
      <c r="I125" s="85"/>
      <c r="J125" s="85"/>
      <c r="K125" s="85"/>
      <c r="L125" s="85"/>
      <c r="M125" s="85"/>
      <c r="N125" s="85"/>
      <c r="P125" s="85"/>
      <c r="Q125" s="85"/>
      <c r="R125" s="85"/>
      <c r="S125" s="85"/>
      <c r="T125" s="85"/>
      <c r="U125" s="85"/>
      <c r="V125" s="85"/>
      <c r="W125" s="85"/>
      <c r="X125" s="85"/>
      <c r="Y125" s="85"/>
      <c r="Z125" s="85"/>
      <c r="AA125" s="85"/>
      <c r="AC125">
        <f t="shared" si="2"/>
        <v>0</v>
      </c>
    </row>
    <row r="126" spans="1:29" x14ac:dyDescent="0.35">
      <c r="A126">
        <v>1</v>
      </c>
      <c r="B126">
        <v>125</v>
      </c>
      <c r="C126" s="85"/>
      <c r="D126" s="85"/>
      <c r="E126" s="85">
        <f>LEN('1'!D22)</f>
        <v>4</v>
      </c>
      <c r="F126" s="85"/>
      <c r="G126" s="85"/>
      <c r="H126" s="85"/>
      <c r="I126" s="85"/>
      <c r="J126" s="85"/>
      <c r="K126" s="85"/>
      <c r="L126" s="85"/>
      <c r="M126" s="85"/>
      <c r="N126" s="85"/>
      <c r="P126" s="85"/>
      <c r="Q126" s="85"/>
      <c r="R126" s="85">
        <v>26</v>
      </c>
      <c r="S126" s="85"/>
      <c r="T126" s="85"/>
      <c r="U126" s="85"/>
      <c r="V126" s="85"/>
      <c r="W126" s="85"/>
      <c r="X126" s="85"/>
      <c r="Y126" s="85"/>
      <c r="Z126" s="85"/>
      <c r="AA126" s="85"/>
      <c r="AC126">
        <f t="shared" si="2"/>
        <v>0</v>
      </c>
    </row>
    <row r="127" spans="1:29" x14ac:dyDescent="0.35">
      <c r="A127">
        <v>1</v>
      </c>
      <c r="B127">
        <v>125</v>
      </c>
      <c r="C127" s="85"/>
      <c r="D127" s="85"/>
      <c r="E127" s="85">
        <f>LEN('1'!D23)</f>
        <v>4</v>
      </c>
      <c r="F127" s="85"/>
      <c r="G127" s="85"/>
      <c r="H127" s="85"/>
      <c r="I127" s="85"/>
      <c r="J127" s="85"/>
      <c r="K127" s="85"/>
      <c r="L127" s="85"/>
      <c r="M127" s="85"/>
      <c r="N127" s="85"/>
      <c r="P127" s="85"/>
      <c r="Q127" s="85"/>
      <c r="R127" s="85">
        <v>24</v>
      </c>
      <c r="S127" s="85"/>
      <c r="T127" s="85"/>
      <c r="U127" s="85"/>
      <c r="V127" s="85"/>
      <c r="W127" s="85"/>
      <c r="X127" s="85"/>
      <c r="Y127" s="85"/>
      <c r="Z127" s="85"/>
      <c r="AA127" s="85"/>
      <c r="AC127">
        <f>IF(OR(C127&gt;P127,D127&gt;Q127,E127&gt;R127),1,0)</f>
        <v>0</v>
      </c>
    </row>
    <row r="128" spans="1:29" x14ac:dyDescent="0.35">
      <c r="A128">
        <v>1</v>
      </c>
      <c r="B128">
        <v>125</v>
      </c>
      <c r="C128" s="85"/>
      <c r="D128" s="85"/>
      <c r="E128" s="85">
        <f>LEN('1'!D24)</f>
        <v>0</v>
      </c>
      <c r="F128" s="85"/>
      <c r="G128" s="85"/>
      <c r="H128" s="85"/>
      <c r="I128" s="85"/>
      <c r="J128" s="85"/>
      <c r="K128" s="85"/>
      <c r="L128" s="85"/>
      <c r="M128" s="85"/>
      <c r="N128" s="85"/>
      <c r="P128" s="85"/>
      <c r="Q128" s="85"/>
      <c r="R128" s="85">
        <v>24</v>
      </c>
      <c r="S128" s="85"/>
      <c r="T128" s="85"/>
      <c r="U128" s="85"/>
      <c r="V128" s="85"/>
      <c r="W128" s="85"/>
      <c r="X128" s="85"/>
      <c r="Y128" s="85"/>
      <c r="Z128" s="85"/>
      <c r="AA128" s="85"/>
      <c r="AC128">
        <f>IF(OR(C128&gt;P128,D128&gt;Q128,E128&gt;R128),1,0)</f>
        <v>0</v>
      </c>
    </row>
    <row r="129" spans="1:29" x14ac:dyDescent="0.35">
      <c r="A129">
        <v>2</v>
      </c>
      <c r="B129">
        <v>126</v>
      </c>
      <c r="C129" s="85"/>
      <c r="D129" s="85"/>
      <c r="E129" s="85"/>
      <c r="F129" s="85"/>
      <c r="G129" s="85"/>
      <c r="H129" s="85"/>
      <c r="I129" s="85"/>
      <c r="J129" s="85"/>
      <c r="K129" s="85"/>
      <c r="L129" s="85"/>
      <c r="M129" s="85"/>
      <c r="N129" s="85"/>
      <c r="P129" s="85"/>
      <c r="Q129" s="85"/>
      <c r="R129" s="85"/>
      <c r="S129" s="85"/>
      <c r="T129" s="85"/>
      <c r="U129" s="85"/>
      <c r="V129" s="85"/>
      <c r="W129" s="85"/>
      <c r="X129" s="85"/>
      <c r="Y129" s="85"/>
      <c r="Z129" s="85"/>
      <c r="AA129" s="85"/>
      <c r="AC129">
        <f t="shared" si="2"/>
        <v>0</v>
      </c>
    </row>
    <row r="130" spans="1:29" x14ac:dyDescent="0.35">
      <c r="A130">
        <v>2</v>
      </c>
      <c r="B130">
        <v>127</v>
      </c>
      <c r="C130" s="85"/>
      <c r="D130" s="85"/>
      <c r="E130" s="85"/>
      <c r="F130" s="85"/>
      <c r="G130" s="85"/>
      <c r="H130" s="85"/>
      <c r="I130" s="85"/>
      <c r="J130" s="85"/>
      <c r="K130" s="85"/>
      <c r="L130" s="85"/>
      <c r="M130" s="85"/>
      <c r="N130" s="85"/>
      <c r="P130" s="85"/>
      <c r="Q130" s="85"/>
      <c r="R130" s="85"/>
      <c r="S130" s="85"/>
      <c r="T130" s="85"/>
      <c r="U130" s="85"/>
      <c r="V130" s="85"/>
      <c r="W130" s="85"/>
      <c r="X130" s="85"/>
      <c r="Y130" s="85"/>
      <c r="Z130" s="85"/>
      <c r="AA130" s="85"/>
      <c r="AC130">
        <f t="shared" si="2"/>
        <v>0</v>
      </c>
    </row>
    <row r="131" spans="1:29" x14ac:dyDescent="0.35">
      <c r="A131">
        <v>2</v>
      </c>
      <c r="B131">
        <v>128</v>
      </c>
      <c r="C131" s="85">
        <f>LEN('2'!F11)</f>
        <v>0</v>
      </c>
      <c r="D131" s="85"/>
      <c r="E131" s="85"/>
      <c r="F131" s="85"/>
      <c r="G131" s="85"/>
      <c r="H131" s="85"/>
      <c r="I131" s="85"/>
      <c r="J131" s="85"/>
      <c r="K131" s="85"/>
      <c r="L131" s="85"/>
      <c r="M131" s="85"/>
      <c r="N131" s="85"/>
      <c r="P131" s="85">
        <v>47</v>
      </c>
      <c r="Q131" s="85"/>
      <c r="R131" s="85"/>
      <c r="S131" s="85"/>
      <c r="T131" s="85"/>
      <c r="U131" s="85"/>
      <c r="V131" s="85"/>
      <c r="W131" s="85"/>
      <c r="X131" s="85"/>
      <c r="Y131" s="85"/>
      <c r="Z131" s="85"/>
      <c r="AA131" s="85"/>
      <c r="AC131">
        <f t="shared" si="2"/>
        <v>0</v>
      </c>
    </row>
    <row r="132" spans="1:29" x14ac:dyDescent="0.35">
      <c r="A132">
        <v>3</v>
      </c>
      <c r="B132">
        <v>129</v>
      </c>
      <c r="C132" s="85"/>
      <c r="D132" s="85"/>
      <c r="E132" s="85"/>
      <c r="F132" s="85"/>
      <c r="G132" s="85"/>
      <c r="H132" s="85"/>
      <c r="I132" s="85"/>
      <c r="J132" s="85"/>
      <c r="K132" s="85"/>
      <c r="L132" s="85"/>
      <c r="M132" s="85"/>
      <c r="N132" s="85"/>
      <c r="P132" s="85"/>
      <c r="Q132" s="85"/>
      <c r="R132" s="85"/>
      <c r="S132" s="85"/>
      <c r="T132" s="85"/>
      <c r="U132" s="85"/>
      <c r="V132" s="85"/>
      <c r="W132" s="85"/>
      <c r="X132" s="85"/>
      <c r="Y132" s="85"/>
      <c r="Z132" s="85"/>
      <c r="AA132" s="85"/>
      <c r="AC132">
        <f t="shared" si="2"/>
        <v>0</v>
      </c>
    </row>
    <row r="133" spans="1:29" x14ac:dyDescent="0.35">
      <c r="A133">
        <v>3</v>
      </c>
      <c r="B133">
        <v>130</v>
      </c>
      <c r="C133" s="85"/>
      <c r="D133" s="85"/>
      <c r="E133" s="85"/>
      <c r="F133" s="85"/>
      <c r="G133" s="85"/>
      <c r="H133" s="85"/>
      <c r="I133" s="85"/>
      <c r="J133" s="85"/>
      <c r="K133" s="85"/>
      <c r="L133" s="85"/>
      <c r="M133" s="85"/>
      <c r="N133" s="85"/>
      <c r="P133" s="85"/>
      <c r="Q133" s="85"/>
      <c r="R133" s="85"/>
      <c r="S133" s="85"/>
      <c r="T133" s="85"/>
      <c r="U133" s="85"/>
      <c r="V133" s="85"/>
      <c r="W133" s="85"/>
      <c r="X133" s="85"/>
      <c r="Y133" s="85"/>
      <c r="Z133" s="85"/>
      <c r="AA133" s="85"/>
      <c r="AC133">
        <f t="shared" si="2"/>
        <v>0</v>
      </c>
    </row>
    <row r="134" spans="1:29" x14ac:dyDescent="0.35">
      <c r="A134">
        <v>4</v>
      </c>
      <c r="B134">
        <v>131</v>
      </c>
      <c r="C134" s="85"/>
      <c r="D134" s="85">
        <f>LEN('4'!D9)</f>
        <v>1</v>
      </c>
      <c r="E134" s="85"/>
      <c r="F134" s="85"/>
      <c r="G134" s="85"/>
      <c r="H134" s="85"/>
      <c r="I134" s="85"/>
      <c r="J134" s="85"/>
      <c r="K134" s="85"/>
      <c r="L134" s="85"/>
      <c r="M134" s="85"/>
      <c r="N134" s="85"/>
      <c r="P134" s="85"/>
      <c r="Q134" s="85">
        <v>25</v>
      </c>
      <c r="R134" s="85"/>
      <c r="S134" s="85"/>
      <c r="T134" s="85"/>
      <c r="U134" s="85"/>
      <c r="V134" s="85"/>
      <c r="W134" s="85"/>
      <c r="X134" s="85"/>
      <c r="Y134" s="85"/>
      <c r="Z134" s="85"/>
      <c r="AA134" s="85"/>
      <c r="AC134">
        <f t="shared" si="2"/>
        <v>0</v>
      </c>
    </row>
    <row r="135" spans="1:29" x14ac:dyDescent="0.35">
      <c r="A135">
        <v>4</v>
      </c>
      <c r="B135">
        <v>132</v>
      </c>
      <c r="C135" s="85"/>
      <c r="D135" s="85">
        <f>LEN('4'!D10)</f>
        <v>1</v>
      </c>
      <c r="E135" s="85"/>
      <c r="F135" s="85"/>
      <c r="G135" s="85"/>
      <c r="H135" s="85"/>
      <c r="I135" s="85"/>
      <c r="J135" s="85"/>
      <c r="K135" s="85"/>
      <c r="L135" s="85"/>
      <c r="M135" s="85"/>
      <c r="N135" s="85"/>
      <c r="P135" s="85"/>
      <c r="Q135" s="85">
        <v>25</v>
      </c>
      <c r="R135" s="85"/>
      <c r="S135" s="85"/>
      <c r="T135" s="85"/>
      <c r="U135" s="85"/>
      <c r="V135" s="85"/>
      <c r="W135" s="85"/>
      <c r="X135" s="85"/>
      <c r="Y135" s="85"/>
      <c r="Z135" s="85"/>
      <c r="AA135" s="85"/>
      <c r="AC135">
        <f t="shared" si="2"/>
        <v>0</v>
      </c>
    </row>
    <row r="136" spans="1:29" x14ac:dyDescent="0.35">
      <c r="A136">
        <v>4</v>
      </c>
      <c r="B136">
        <v>133</v>
      </c>
      <c r="C136" s="85"/>
      <c r="D136" s="85">
        <f>LEN('4'!D11)</f>
        <v>1</v>
      </c>
      <c r="E136" s="85"/>
      <c r="F136" s="85"/>
      <c r="G136" s="85"/>
      <c r="H136" s="85"/>
      <c r="I136" s="85"/>
      <c r="J136" s="85"/>
      <c r="K136" s="85"/>
      <c r="L136" s="85"/>
      <c r="M136" s="85"/>
      <c r="N136" s="85"/>
      <c r="P136" s="85"/>
      <c r="Q136" s="85">
        <v>25</v>
      </c>
      <c r="R136" s="85"/>
      <c r="S136" s="85"/>
      <c r="T136" s="85"/>
      <c r="U136" s="85"/>
      <c r="V136" s="85"/>
      <c r="W136" s="85"/>
      <c r="X136" s="85"/>
      <c r="Y136" s="85"/>
      <c r="Z136" s="85"/>
      <c r="AA136" s="85"/>
      <c r="AC136">
        <f t="shared" si="2"/>
        <v>0</v>
      </c>
    </row>
    <row r="137" spans="1:29" x14ac:dyDescent="0.35">
      <c r="A137">
        <v>4</v>
      </c>
      <c r="B137">
        <v>134</v>
      </c>
      <c r="C137" s="85"/>
      <c r="D137" s="85">
        <f>LEN('4'!D12)</f>
        <v>1</v>
      </c>
      <c r="E137" s="85"/>
      <c r="F137" s="85"/>
      <c r="G137" s="85"/>
      <c r="H137" s="85"/>
      <c r="I137" s="85"/>
      <c r="J137" s="85"/>
      <c r="K137" s="85"/>
      <c r="L137" s="85"/>
      <c r="M137" s="85"/>
      <c r="N137" s="85"/>
      <c r="P137" s="85"/>
      <c r="Q137" s="85">
        <v>25</v>
      </c>
      <c r="R137" s="85"/>
      <c r="S137" s="85"/>
      <c r="T137" s="85"/>
      <c r="U137" s="85"/>
      <c r="V137" s="85"/>
      <c r="W137" s="85"/>
      <c r="X137" s="85"/>
      <c r="Y137" s="85"/>
      <c r="Z137" s="85"/>
      <c r="AA137" s="85"/>
      <c r="AC137">
        <f t="shared" si="2"/>
        <v>0</v>
      </c>
    </row>
    <row r="138" spans="1:29" x14ac:dyDescent="0.35">
      <c r="A138">
        <v>4</v>
      </c>
      <c r="B138">
        <v>135</v>
      </c>
      <c r="C138" s="85"/>
      <c r="D138" s="85">
        <f>LEN('4'!D13)</f>
        <v>1</v>
      </c>
      <c r="E138" s="85"/>
      <c r="F138" s="85"/>
      <c r="G138" s="85"/>
      <c r="H138" s="85"/>
      <c r="I138" s="85"/>
      <c r="J138" s="85"/>
      <c r="K138" s="85"/>
      <c r="L138" s="85"/>
      <c r="M138" s="85"/>
      <c r="N138" s="85"/>
      <c r="P138" s="85"/>
      <c r="Q138" s="85">
        <v>25</v>
      </c>
      <c r="R138" s="85"/>
      <c r="S138" s="85"/>
      <c r="T138" s="85"/>
      <c r="U138" s="85"/>
      <c r="V138" s="85"/>
      <c r="W138" s="85"/>
      <c r="X138" s="85"/>
      <c r="Y138" s="85"/>
      <c r="Z138" s="85"/>
      <c r="AA138" s="85"/>
      <c r="AC138">
        <f t="shared" si="2"/>
        <v>0</v>
      </c>
    </row>
    <row r="139" spans="1:29" x14ac:dyDescent="0.35">
      <c r="A139">
        <v>4</v>
      </c>
      <c r="B139">
        <v>136</v>
      </c>
      <c r="C139" s="85">
        <f>LEN('4'!C15)</f>
        <v>0</v>
      </c>
      <c r="D139" s="85"/>
      <c r="E139" s="85"/>
      <c r="F139" s="85"/>
      <c r="G139" s="85"/>
      <c r="H139" s="85"/>
      <c r="I139" s="85"/>
      <c r="J139" s="85"/>
      <c r="K139" s="85"/>
      <c r="L139" s="85"/>
      <c r="M139" s="85"/>
      <c r="N139" s="85"/>
      <c r="P139" s="85">
        <v>99</v>
      </c>
      <c r="Q139" s="85"/>
      <c r="R139" s="85"/>
      <c r="S139" s="85"/>
      <c r="T139" s="85"/>
      <c r="U139" s="85"/>
      <c r="V139" s="85"/>
      <c r="W139" s="85"/>
      <c r="X139" s="85"/>
      <c r="Y139" s="85"/>
      <c r="Z139" s="85"/>
      <c r="AA139" s="85"/>
      <c r="AC139">
        <f t="shared" si="2"/>
        <v>0</v>
      </c>
    </row>
    <row r="140" spans="1:29" x14ac:dyDescent="0.35">
      <c r="A140">
        <v>4</v>
      </c>
      <c r="B140">
        <v>137</v>
      </c>
      <c r="C140" s="85"/>
      <c r="D140" s="85"/>
      <c r="E140" s="85"/>
      <c r="F140" s="85"/>
      <c r="G140" s="85"/>
      <c r="H140" s="85"/>
      <c r="I140" s="85"/>
      <c r="J140" s="85"/>
      <c r="K140" s="85"/>
      <c r="L140" s="85"/>
      <c r="M140" s="85"/>
      <c r="N140" s="85"/>
      <c r="P140" s="85"/>
      <c r="Q140" s="85"/>
      <c r="R140" s="85"/>
      <c r="S140" s="85"/>
      <c r="T140" s="85"/>
      <c r="U140" s="85"/>
      <c r="V140" s="85"/>
      <c r="W140" s="85"/>
      <c r="X140" s="85"/>
      <c r="Y140" s="85"/>
      <c r="Z140" s="85"/>
      <c r="AA140" s="85"/>
      <c r="AC140">
        <f t="shared" si="2"/>
        <v>0</v>
      </c>
    </row>
    <row r="141" spans="1:29" x14ac:dyDescent="0.35">
      <c r="A141">
        <v>4</v>
      </c>
      <c r="B141">
        <v>138</v>
      </c>
      <c r="C141" s="85" t="e">
        <f>LEN('4'!#REF!)</f>
        <v>#REF!</v>
      </c>
      <c r="D141" s="85"/>
      <c r="E141" s="85"/>
      <c r="F141" s="85"/>
      <c r="G141" s="85"/>
      <c r="H141" s="85"/>
      <c r="I141" s="85"/>
      <c r="J141" s="85"/>
      <c r="K141" s="85"/>
      <c r="L141" s="85"/>
      <c r="M141" s="85"/>
      <c r="N141" s="85"/>
      <c r="P141" s="85">
        <v>271</v>
      </c>
      <c r="Q141" s="85"/>
      <c r="R141" s="85"/>
      <c r="S141" s="85"/>
      <c r="T141" s="85"/>
      <c r="U141" s="85"/>
      <c r="V141" s="85"/>
      <c r="W141" s="85"/>
      <c r="X141" s="85"/>
      <c r="Y141" s="85"/>
      <c r="Z141" s="85"/>
      <c r="AA141" s="85"/>
      <c r="AC141" t="e">
        <f t="shared" si="2"/>
        <v>#REF!</v>
      </c>
    </row>
    <row r="142" spans="1:29" x14ac:dyDescent="0.35">
      <c r="A142">
        <v>5</v>
      </c>
      <c r="B142">
        <v>139</v>
      </c>
      <c r="C142" s="85"/>
      <c r="D142" s="85"/>
      <c r="E142" s="85"/>
      <c r="F142" s="85"/>
      <c r="G142" s="85"/>
      <c r="H142" s="85"/>
      <c r="I142" s="85"/>
      <c r="J142" s="85"/>
      <c r="K142" s="85"/>
      <c r="L142" s="85"/>
      <c r="M142" s="85"/>
      <c r="N142" s="85"/>
      <c r="P142" s="85"/>
      <c r="Q142" s="85"/>
      <c r="R142" s="85"/>
      <c r="S142" s="85"/>
      <c r="T142" s="85"/>
      <c r="U142" s="85"/>
      <c r="V142" s="85"/>
      <c r="W142" s="85"/>
      <c r="X142" s="85"/>
      <c r="Y142" s="85"/>
      <c r="Z142" s="85"/>
      <c r="AA142" s="85"/>
      <c r="AC142">
        <f t="shared" si="2"/>
        <v>0</v>
      </c>
    </row>
    <row r="143" spans="1:29" x14ac:dyDescent="0.35">
      <c r="A143">
        <v>5</v>
      </c>
      <c r="B143">
        <v>140</v>
      </c>
      <c r="C143" s="85">
        <f>LEN('5'!E23)</f>
        <v>917</v>
      </c>
      <c r="D143" s="85"/>
      <c r="E143" s="85"/>
      <c r="F143" s="85"/>
      <c r="G143" s="85"/>
      <c r="H143" s="85"/>
      <c r="I143" s="85"/>
      <c r="J143" s="85"/>
      <c r="K143" s="85"/>
      <c r="L143" s="85"/>
      <c r="M143" s="85"/>
      <c r="N143" s="85"/>
      <c r="P143" s="85">
        <v>171</v>
      </c>
      <c r="Q143" s="85"/>
      <c r="R143" s="85"/>
      <c r="S143" s="85"/>
      <c r="T143" s="85"/>
      <c r="U143" s="85"/>
      <c r="V143" s="85"/>
      <c r="W143" s="85"/>
      <c r="X143" s="85"/>
      <c r="Y143" s="85"/>
      <c r="Z143" s="85"/>
      <c r="AA143" s="85"/>
      <c r="AC143">
        <f t="shared" si="2"/>
        <v>1</v>
      </c>
    </row>
    <row r="144" spans="1:29" x14ac:dyDescent="0.35">
      <c r="A144">
        <v>5</v>
      </c>
      <c r="B144">
        <v>141</v>
      </c>
      <c r="C144" s="85"/>
      <c r="D144" s="85"/>
      <c r="E144" s="85"/>
      <c r="F144" s="85"/>
      <c r="G144" s="85"/>
      <c r="H144" s="85"/>
      <c r="I144" s="85"/>
      <c r="J144" s="85"/>
      <c r="K144" s="85"/>
      <c r="L144" s="85"/>
      <c r="M144" s="85"/>
      <c r="N144" s="85"/>
      <c r="P144" s="85"/>
      <c r="Q144" s="85"/>
      <c r="R144" s="85"/>
      <c r="S144" s="85"/>
      <c r="T144" s="85"/>
      <c r="U144" s="85"/>
      <c r="V144" s="85"/>
      <c r="W144" s="85"/>
      <c r="X144" s="85"/>
      <c r="Y144" s="85"/>
      <c r="Z144" s="85"/>
      <c r="AA144" s="85"/>
      <c r="AC144">
        <f t="shared" si="2"/>
        <v>0</v>
      </c>
    </row>
    <row r="145" spans="1:29" x14ac:dyDescent="0.35">
      <c r="A145">
        <v>6</v>
      </c>
      <c r="B145">
        <v>142</v>
      </c>
      <c r="C145" s="85"/>
      <c r="D145" s="85"/>
      <c r="E145" s="85"/>
      <c r="F145" s="85"/>
      <c r="G145" s="85"/>
      <c r="H145" s="85"/>
      <c r="I145" s="85"/>
      <c r="J145" s="85"/>
      <c r="K145" s="85"/>
      <c r="L145" s="85"/>
      <c r="M145" s="85"/>
      <c r="N145" s="85"/>
      <c r="P145" s="85"/>
      <c r="Q145" s="85"/>
      <c r="R145" s="85"/>
      <c r="S145" s="85"/>
      <c r="T145" s="85"/>
      <c r="U145" s="85"/>
      <c r="V145" s="85"/>
      <c r="W145" s="85"/>
      <c r="X145" s="85"/>
      <c r="Y145" s="85"/>
      <c r="Z145" s="85"/>
      <c r="AA145" s="85"/>
      <c r="AC145">
        <f t="shared" si="2"/>
        <v>0</v>
      </c>
    </row>
    <row r="146" spans="1:29" x14ac:dyDescent="0.35">
      <c r="A146">
        <v>6</v>
      </c>
      <c r="B146">
        <v>143</v>
      </c>
      <c r="C146" s="85"/>
      <c r="D146" s="85"/>
      <c r="E146" s="85"/>
      <c r="F146" s="85"/>
      <c r="G146" s="85"/>
      <c r="H146" s="85"/>
      <c r="I146" s="85"/>
      <c r="J146" s="85"/>
      <c r="K146" s="85"/>
      <c r="L146" s="85"/>
      <c r="M146" s="85"/>
      <c r="N146" s="85"/>
      <c r="P146" s="85"/>
      <c r="Q146" s="85"/>
      <c r="R146" s="85"/>
      <c r="S146" s="85"/>
      <c r="T146" s="85"/>
      <c r="U146" s="85"/>
      <c r="V146" s="85"/>
      <c r="W146" s="85"/>
      <c r="X146" s="85"/>
      <c r="Y146" s="85"/>
      <c r="Z146" s="85"/>
      <c r="AA146" s="85"/>
      <c r="AC146">
        <f t="shared" si="2"/>
        <v>0</v>
      </c>
    </row>
    <row r="147" spans="1:29" x14ac:dyDescent="0.35">
      <c r="A147">
        <v>6</v>
      </c>
      <c r="B147">
        <v>144</v>
      </c>
      <c r="C147" s="85"/>
      <c r="D147" s="85"/>
      <c r="E147" s="85"/>
      <c r="F147" s="85"/>
      <c r="G147" s="85"/>
      <c r="H147" s="85"/>
      <c r="I147" s="85"/>
      <c r="J147" s="85"/>
      <c r="K147" s="85"/>
      <c r="L147" s="85"/>
      <c r="M147" s="85"/>
      <c r="N147" s="85"/>
      <c r="P147" s="85"/>
      <c r="Q147" s="85"/>
      <c r="R147" s="85"/>
      <c r="S147" s="85"/>
      <c r="T147" s="85"/>
      <c r="U147" s="85"/>
      <c r="V147" s="85"/>
      <c r="W147" s="85"/>
      <c r="X147" s="85"/>
      <c r="Y147" s="85"/>
      <c r="Z147" s="85"/>
      <c r="AA147" s="85"/>
      <c r="AC147">
        <f t="shared" si="2"/>
        <v>0</v>
      </c>
    </row>
    <row r="148" spans="1:29" x14ac:dyDescent="0.35">
      <c r="A148">
        <v>6</v>
      </c>
      <c r="B148">
        <v>145</v>
      </c>
      <c r="C148" s="85">
        <f>LEN('6'!B11)</f>
        <v>0</v>
      </c>
      <c r="D148" s="85"/>
      <c r="E148" s="85"/>
      <c r="F148" s="85"/>
      <c r="G148" s="85"/>
      <c r="H148" s="85"/>
      <c r="I148" s="85"/>
      <c r="J148" s="85"/>
      <c r="K148" s="85"/>
      <c r="L148" s="85"/>
      <c r="M148" s="85"/>
      <c r="N148" s="85"/>
      <c r="P148" s="85">
        <v>89</v>
      </c>
      <c r="Q148" s="85"/>
      <c r="R148" s="85"/>
      <c r="S148" s="85"/>
      <c r="T148" s="85"/>
      <c r="U148" s="85"/>
      <c r="V148" s="85"/>
      <c r="W148" s="85"/>
      <c r="X148" s="85"/>
      <c r="Y148" s="85"/>
      <c r="Z148" s="85"/>
      <c r="AA148" s="85"/>
      <c r="AC148">
        <f t="shared" si="2"/>
        <v>0</v>
      </c>
    </row>
    <row r="149" spans="1:29" x14ac:dyDescent="0.35">
      <c r="A149">
        <v>7</v>
      </c>
      <c r="B149">
        <v>146</v>
      </c>
      <c r="C149" s="85"/>
      <c r="D149" s="85"/>
      <c r="E149" s="85"/>
      <c r="F149" s="85"/>
      <c r="G149" s="85"/>
      <c r="H149" s="85"/>
      <c r="I149" s="85"/>
      <c r="J149" s="85"/>
      <c r="K149" s="85"/>
      <c r="L149" s="85"/>
      <c r="M149" s="85"/>
      <c r="N149" s="85"/>
      <c r="P149" s="85"/>
      <c r="Q149" s="85"/>
      <c r="R149" s="85"/>
      <c r="S149" s="85"/>
      <c r="T149" s="85"/>
      <c r="U149" s="85"/>
      <c r="V149" s="85"/>
      <c r="W149" s="85"/>
      <c r="X149" s="85"/>
      <c r="Y149" s="85"/>
      <c r="Z149" s="85"/>
      <c r="AA149" s="85"/>
      <c r="AC149">
        <f t="shared" si="2"/>
        <v>0</v>
      </c>
    </row>
    <row r="150" spans="1:29" x14ac:dyDescent="0.35">
      <c r="A150">
        <v>7</v>
      </c>
      <c r="B150">
        <v>147</v>
      </c>
      <c r="C150" s="85"/>
      <c r="D150" s="85"/>
      <c r="E150" s="85"/>
      <c r="F150" s="85"/>
      <c r="G150" s="85"/>
      <c r="H150" s="85"/>
      <c r="I150" s="85"/>
      <c r="J150" s="85"/>
      <c r="K150" s="85"/>
      <c r="L150" s="85"/>
      <c r="M150" s="85"/>
      <c r="N150" s="85"/>
      <c r="P150" s="85"/>
      <c r="Q150" s="85"/>
      <c r="R150" s="85"/>
      <c r="S150" s="85"/>
      <c r="T150" s="85"/>
      <c r="U150" s="85"/>
      <c r="V150" s="85"/>
      <c r="W150" s="85"/>
      <c r="X150" s="85"/>
      <c r="Y150" s="85"/>
      <c r="Z150" s="85"/>
      <c r="AA150" s="85"/>
      <c r="AC150">
        <f t="shared" si="2"/>
        <v>0</v>
      </c>
    </row>
    <row r="151" spans="1:29" x14ac:dyDescent="0.35">
      <c r="A151">
        <v>8</v>
      </c>
      <c r="B151">
        <v>148</v>
      </c>
      <c r="C151" s="85"/>
      <c r="D151" s="85"/>
      <c r="E151" s="85"/>
      <c r="F151" s="85"/>
      <c r="G151" s="85"/>
      <c r="H151" s="85"/>
      <c r="I151" s="85"/>
      <c r="J151" s="85"/>
      <c r="K151" s="85"/>
      <c r="L151" s="85"/>
      <c r="M151" s="85"/>
      <c r="N151" s="85"/>
      <c r="P151" s="85"/>
      <c r="Q151" s="85"/>
      <c r="R151" s="85"/>
      <c r="S151" s="85"/>
      <c r="T151" s="85"/>
      <c r="U151" s="85"/>
      <c r="V151" s="85"/>
      <c r="W151" s="85"/>
      <c r="X151" s="85"/>
      <c r="Y151" s="85"/>
      <c r="Z151" s="85"/>
      <c r="AA151" s="85"/>
      <c r="AC151">
        <f t="shared" si="2"/>
        <v>0</v>
      </c>
    </row>
    <row r="152" spans="1:29" x14ac:dyDescent="0.35">
      <c r="A152">
        <v>8</v>
      </c>
      <c r="B152">
        <v>149</v>
      </c>
      <c r="C152" s="85"/>
      <c r="D152" s="85"/>
      <c r="E152" s="85"/>
      <c r="F152" s="85"/>
      <c r="G152" s="85"/>
      <c r="H152" s="85"/>
      <c r="I152" s="85"/>
      <c r="J152" s="85"/>
      <c r="K152" s="85"/>
      <c r="L152" s="85"/>
      <c r="M152" s="85"/>
      <c r="N152" s="85"/>
      <c r="P152" s="85"/>
      <c r="Q152" s="85"/>
      <c r="R152" s="85"/>
      <c r="S152" s="85"/>
      <c r="T152" s="85"/>
      <c r="U152" s="85"/>
      <c r="V152" s="85"/>
      <c r="W152" s="85"/>
      <c r="X152" s="85"/>
      <c r="Y152" s="85"/>
      <c r="Z152" s="85"/>
      <c r="AA152" s="85"/>
      <c r="AC152">
        <f t="shared" si="2"/>
        <v>0</v>
      </c>
    </row>
    <row r="153" spans="1:29" x14ac:dyDescent="0.35">
      <c r="A153">
        <v>8</v>
      </c>
      <c r="B153">
        <v>150</v>
      </c>
      <c r="C153" s="85"/>
      <c r="D153" s="85"/>
      <c r="E153" s="85"/>
      <c r="F153" s="85"/>
      <c r="G153" s="85"/>
      <c r="H153" s="85"/>
      <c r="I153" s="85"/>
      <c r="J153" s="85"/>
      <c r="K153" s="85"/>
      <c r="L153" s="85"/>
      <c r="M153" s="85"/>
      <c r="N153" s="85"/>
      <c r="P153" s="85"/>
      <c r="Q153" s="85"/>
      <c r="R153" s="85"/>
      <c r="S153" s="85"/>
      <c r="T153" s="85"/>
      <c r="U153" s="85"/>
      <c r="V153" s="85"/>
      <c r="W153" s="85"/>
      <c r="X153" s="85"/>
      <c r="Y153" s="85"/>
      <c r="Z153" s="85"/>
      <c r="AA153" s="85"/>
      <c r="AC153">
        <f t="shared" si="2"/>
        <v>0</v>
      </c>
    </row>
    <row r="154" spans="1:29" x14ac:dyDescent="0.35">
      <c r="A154">
        <v>8</v>
      </c>
      <c r="B154">
        <v>151</v>
      </c>
      <c r="C154" s="85"/>
      <c r="D154" s="85"/>
      <c r="E154" s="85"/>
      <c r="F154" s="85"/>
      <c r="G154" s="85"/>
      <c r="H154" s="85"/>
      <c r="I154" s="85"/>
      <c r="J154" s="85"/>
      <c r="K154" s="85"/>
      <c r="L154" s="85"/>
      <c r="M154" s="85"/>
      <c r="N154" s="85"/>
      <c r="P154" s="85"/>
      <c r="Q154" s="85"/>
      <c r="R154" s="85"/>
      <c r="S154" s="85"/>
      <c r="T154" s="85"/>
      <c r="U154" s="85"/>
      <c r="V154" s="85"/>
      <c r="W154" s="85"/>
      <c r="X154" s="85"/>
      <c r="Y154" s="85"/>
      <c r="Z154" s="85"/>
      <c r="AA154" s="85"/>
      <c r="AC154">
        <f t="shared" si="2"/>
        <v>0</v>
      </c>
    </row>
    <row r="155" spans="1:29" x14ac:dyDescent="0.35">
      <c r="A155">
        <v>8</v>
      </c>
      <c r="B155">
        <v>152</v>
      </c>
      <c r="C155" s="85"/>
      <c r="D155" s="85"/>
      <c r="E155" s="85"/>
      <c r="F155" s="85"/>
      <c r="G155" s="85"/>
      <c r="H155" s="85"/>
      <c r="I155" s="85"/>
      <c r="J155" s="85"/>
      <c r="K155" s="85"/>
      <c r="L155" s="85"/>
      <c r="M155" s="85"/>
      <c r="N155" s="85"/>
      <c r="P155" s="85"/>
      <c r="Q155" s="85"/>
      <c r="R155" s="85"/>
      <c r="S155" s="85"/>
      <c r="T155" s="85"/>
      <c r="U155" s="85"/>
      <c r="V155" s="85"/>
      <c r="W155" s="85"/>
      <c r="X155" s="85"/>
      <c r="Y155" s="85"/>
      <c r="Z155" s="85"/>
      <c r="AA155" s="85"/>
      <c r="AC155">
        <f t="shared" si="2"/>
        <v>0</v>
      </c>
    </row>
    <row r="156" spans="1:29" x14ac:dyDescent="0.35">
      <c r="A156">
        <v>9</v>
      </c>
      <c r="B156">
        <v>153</v>
      </c>
      <c r="C156" s="85"/>
      <c r="D156" s="85"/>
      <c r="E156" s="85"/>
      <c r="F156" s="85"/>
      <c r="G156" s="85"/>
      <c r="H156" s="85"/>
      <c r="I156" s="85"/>
      <c r="J156" s="85"/>
      <c r="K156" s="85"/>
      <c r="L156" s="85"/>
      <c r="M156" s="85"/>
      <c r="N156" s="85"/>
      <c r="P156" s="85"/>
      <c r="Q156" s="85"/>
      <c r="R156" s="85"/>
      <c r="S156" s="85"/>
      <c r="T156" s="85"/>
      <c r="U156" s="85"/>
      <c r="V156" s="85"/>
      <c r="W156" s="85"/>
      <c r="X156" s="85"/>
      <c r="Y156" s="85"/>
      <c r="Z156" s="85"/>
      <c r="AA156" s="85"/>
      <c r="AC156">
        <f t="shared" si="2"/>
        <v>0</v>
      </c>
    </row>
    <row r="157" spans="1:29" x14ac:dyDescent="0.35">
      <c r="A157">
        <v>9</v>
      </c>
      <c r="B157">
        <v>154</v>
      </c>
      <c r="C157" s="85"/>
      <c r="D157" s="85"/>
      <c r="E157" s="85"/>
      <c r="F157" s="85"/>
      <c r="G157" s="85"/>
      <c r="H157" s="85"/>
      <c r="I157" s="85"/>
      <c r="J157" s="85"/>
      <c r="K157" s="85"/>
      <c r="L157" s="85"/>
      <c r="M157" s="85"/>
      <c r="N157" s="85"/>
      <c r="P157" s="85"/>
      <c r="Q157" s="85"/>
      <c r="R157" s="85"/>
      <c r="S157" s="85"/>
      <c r="T157" s="85"/>
      <c r="U157" s="85"/>
      <c r="V157" s="85"/>
      <c r="W157" s="85"/>
      <c r="X157" s="85"/>
      <c r="Y157" s="85"/>
      <c r="Z157" s="85"/>
      <c r="AA157" s="85"/>
      <c r="AC157">
        <f t="shared" si="2"/>
        <v>0</v>
      </c>
    </row>
    <row r="158" spans="1:29" x14ac:dyDescent="0.35">
      <c r="A158">
        <v>9</v>
      </c>
      <c r="B158">
        <v>155</v>
      </c>
      <c r="C158" s="85"/>
      <c r="D158" s="85"/>
      <c r="E158" s="85"/>
      <c r="F158" s="85"/>
      <c r="G158" s="85"/>
      <c r="H158" s="85"/>
      <c r="I158" s="85"/>
      <c r="J158" s="85"/>
      <c r="K158" s="85"/>
      <c r="L158" s="85"/>
      <c r="M158" s="85"/>
      <c r="N158" s="85"/>
      <c r="P158" s="85"/>
      <c r="Q158" s="85"/>
      <c r="R158" s="85"/>
      <c r="S158" s="85"/>
      <c r="T158" s="85"/>
      <c r="U158" s="85"/>
      <c r="V158" s="85"/>
      <c r="W158" s="85"/>
      <c r="X158" s="85"/>
      <c r="Y158" s="85"/>
      <c r="Z158" s="85"/>
      <c r="AA158" s="85"/>
      <c r="AC158">
        <f t="shared" si="2"/>
        <v>0</v>
      </c>
    </row>
    <row r="159" spans="1:29" x14ac:dyDescent="0.35">
      <c r="A159">
        <v>9</v>
      </c>
      <c r="B159">
        <v>156</v>
      </c>
      <c r="C159" s="85"/>
      <c r="D159" s="85"/>
      <c r="E159" s="85"/>
      <c r="F159" s="85"/>
      <c r="G159" s="85"/>
      <c r="H159" s="85"/>
      <c r="I159" s="85"/>
      <c r="J159" s="85"/>
      <c r="K159" s="85"/>
      <c r="L159" s="85"/>
      <c r="M159" s="85"/>
      <c r="N159" s="85"/>
      <c r="P159" s="85"/>
      <c r="Q159" s="85"/>
      <c r="R159" s="85"/>
      <c r="S159" s="85"/>
      <c r="T159" s="85"/>
      <c r="U159" s="85"/>
      <c r="V159" s="85"/>
      <c r="W159" s="85"/>
      <c r="X159" s="85"/>
      <c r="Y159" s="85"/>
      <c r="Z159" s="85"/>
      <c r="AA159" s="85"/>
      <c r="AC159">
        <f t="shared" si="2"/>
        <v>0</v>
      </c>
    </row>
    <row r="160" spans="1:29" x14ac:dyDescent="0.35">
      <c r="A160">
        <v>9</v>
      </c>
      <c r="B160">
        <v>157</v>
      </c>
      <c r="C160" s="85"/>
      <c r="D160" s="85"/>
      <c r="E160" s="85"/>
      <c r="F160" s="85"/>
      <c r="G160" s="85"/>
      <c r="H160" s="85"/>
      <c r="I160" s="85"/>
      <c r="J160" s="85"/>
      <c r="K160" s="85"/>
      <c r="L160" s="85"/>
      <c r="M160" s="85"/>
      <c r="N160" s="85"/>
      <c r="P160" s="85"/>
      <c r="Q160" s="85"/>
      <c r="R160" s="85"/>
      <c r="S160" s="85"/>
      <c r="T160" s="85"/>
      <c r="U160" s="85"/>
      <c r="V160" s="85"/>
      <c r="W160" s="85"/>
      <c r="X160" s="85"/>
      <c r="Y160" s="85"/>
      <c r="Z160" s="85"/>
      <c r="AA160" s="85"/>
      <c r="AC160">
        <f t="shared" si="2"/>
        <v>0</v>
      </c>
    </row>
    <row r="161" spans="1:29" x14ac:dyDescent="0.35">
      <c r="A161">
        <v>9</v>
      </c>
      <c r="B161">
        <v>158</v>
      </c>
      <c r="C161" s="85">
        <f>LEN('9'!B19)</f>
        <v>0</v>
      </c>
      <c r="D161" s="85"/>
      <c r="E161" s="85"/>
      <c r="F161" s="85"/>
      <c r="G161" s="85"/>
      <c r="H161" s="85"/>
      <c r="I161" s="85"/>
      <c r="J161" s="85"/>
      <c r="K161" s="85"/>
      <c r="L161" s="85"/>
      <c r="M161" s="85"/>
      <c r="N161" s="85"/>
      <c r="P161" s="85">
        <v>100</v>
      </c>
      <c r="Q161" s="85"/>
      <c r="R161" s="85"/>
      <c r="S161" s="85"/>
      <c r="T161" s="85"/>
      <c r="U161" s="85"/>
      <c r="V161" s="85"/>
      <c r="W161" s="85"/>
      <c r="X161" s="85"/>
      <c r="Y161" s="85"/>
      <c r="Z161" s="85"/>
      <c r="AA161" s="85"/>
      <c r="AC161">
        <f t="shared" si="2"/>
        <v>0</v>
      </c>
    </row>
    <row r="162" spans="1:29" x14ac:dyDescent="0.35">
      <c r="A162">
        <v>10</v>
      </c>
      <c r="B162">
        <v>159</v>
      </c>
      <c r="C162" s="85"/>
      <c r="D162" s="85"/>
      <c r="E162" s="85">
        <f>LEN('10'!D10)</f>
        <v>14</v>
      </c>
      <c r="F162" s="85"/>
      <c r="G162" s="85"/>
      <c r="H162" s="85"/>
      <c r="I162" s="85"/>
      <c r="J162" s="85"/>
      <c r="K162" s="85"/>
      <c r="L162" s="85"/>
      <c r="M162" s="85"/>
      <c r="N162" s="85"/>
      <c r="P162" s="85"/>
      <c r="Q162" s="85"/>
      <c r="R162" s="85">
        <v>10</v>
      </c>
      <c r="S162" s="85"/>
      <c r="T162" s="85"/>
      <c r="U162" s="85"/>
      <c r="V162" s="85"/>
      <c r="W162" s="85"/>
      <c r="X162" s="85"/>
      <c r="Y162" s="85"/>
      <c r="Z162" s="85"/>
      <c r="AA162" s="85"/>
      <c r="AC162">
        <f t="shared" si="2"/>
        <v>1</v>
      </c>
    </row>
    <row r="163" spans="1:29" x14ac:dyDescent="0.35">
      <c r="A163">
        <v>10</v>
      </c>
      <c r="B163">
        <v>159</v>
      </c>
      <c r="C163" s="85"/>
      <c r="D163" s="85"/>
      <c r="E163" s="85">
        <f>LEN('10'!D11)</f>
        <v>14</v>
      </c>
      <c r="F163" s="85"/>
      <c r="G163" s="85"/>
      <c r="H163" s="85"/>
      <c r="I163" s="85"/>
      <c r="J163" s="85"/>
      <c r="K163" s="85"/>
      <c r="L163" s="85"/>
      <c r="M163" s="85"/>
      <c r="N163" s="85"/>
      <c r="P163" s="85"/>
      <c r="Q163" s="85"/>
      <c r="R163" s="85">
        <v>10</v>
      </c>
      <c r="S163" s="85"/>
      <c r="T163" s="85"/>
      <c r="U163" s="85"/>
      <c r="V163" s="85"/>
      <c r="W163" s="85"/>
      <c r="X163" s="85"/>
      <c r="Y163" s="85"/>
      <c r="Z163" s="85"/>
      <c r="AA163" s="85"/>
      <c r="AC163">
        <f>IF(OR(C163&gt;P163,D163&gt;Q163,E163&gt;R163),1,0)</f>
        <v>1</v>
      </c>
    </row>
    <row r="164" spans="1:29" x14ac:dyDescent="0.35">
      <c r="A164">
        <v>10</v>
      </c>
      <c r="B164">
        <v>159</v>
      </c>
      <c r="C164" s="85"/>
      <c r="D164" s="85"/>
      <c r="E164" s="85">
        <f>LEN('10'!D12)</f>
        <v>0</v>
      </c>
      <c r="F164" s="85"/>
      <c r="G164" s="85"/>
      <c r="H164" s="85"/>
      <c r="I164" s="85"/>
      <c r="J164" s="85"/>
      <c r="K164" s="85"/>
      <c r="L164" s="85"/>
      <c r="M164" s="85"/>
      <c r="N164" s="85"/>
      <c r="P164" s="85"/>
      <c r="Q164" s="85"/>
      <c r="R164" s="85">
        <v>10</v>
      </c>
      <c r="S164" s="85"/>
      <c r="T164" s="85"/>
      <c r="U164" s="85"/>
      <c r="V164" s="85"/>
      <c r="W164" s="85"/>
      <c r="X164" s="85"/>
      <c r="Y164" s="85"/>
      <c r="Z164" s="85"/>
      <c r="AA164" s="85"/>
      <c r="AC164">
        <f>IF(OR(C164&gt;P164,D164&gt;Q164,E164&gt;R164),1,0)</f>
        <v>0</v>
      </c>
    </row>
    <row r="165" spans="1:29" x14ac:dyDescent="0.35">
      <c r="A165">
        <v>10</v>
      </c>
      <c r="B165">
        <v>160</v>
      </c>
      <c r="C165" s="85"/>
      <c r="D165" s="85"/>
      <c r="E165" s="85"/>
      <c r="F165" s="85"/>
      <c r="G165" s="85"/>
      <c r="H165" s="85"/>
      <c r="I165" s="85"/>
      <c r="J165" s="85"/>
      <c r="K165" s="85"/>
      <c r="L165" s="85"/>
      <c r="M165" s="85"/>
      <c r="N165" s="85"/>
      <c r="P165" s="85"/>
      <c r="Q165" s="85"/>
      <c r="R165" s="85"/>
      <c r="S165" s="85"/>
      <c r="T165" s="85"/>
      <c r="U165" s="85"/>
      <c r="V165" s="85"/>
      <c r="W165" s="85"/>
      <c r="X165" s="85"/>
      <c r="Y165" s="85"/>
      <c r="Z165" s="85"/>
      <c r="AA165" s="85"/>
      <c r="AC165">
        <f t="shared" si="2"/>
        <v>0</v>
      </c>
    </row>
    <row r="166" spans="1:29" x14ac:dyDescent="0.35">
      <c r="A166">
        <v>10</v>
      </c>
      <c r="B166">
        <v>161</v>
      </c>
      <c r="C166" s="85"/>
      <c r="D166" s="85"/>
      <c r="E166" s="85"/>
      <c r="F166" s="85"/>
      <c r="G166" s="85"/>
      <c r="H166" s="85"/>
      <c r="I166" s="85"/>
      <c r="J166" s="85"/>
      <c r="K166" s="85"/>
      <c r="L166" s="85"/>
      <c r="M166" s="85"/>
      <c r="N166" s="85"/>
      <c r="P166" s="85"/>
      <c r="Q166" s="85"/>
      <c r="R166" s="85"/>
      <c r="S166" s="85"/>
      <c r="T166" s="85"/>
      <c r="U166" s="85"/>
      <c r="V166" s="85"/>
      <c r="W166" s="85"/>
      <c r="X166" s="85"/>
      <c r="Y166" s="85"/>
      <c r="Z166" s="85"/>
      <c r="AA166" s="85"/>
      <c r="AC166">
        <f t="shared" si="2"/>
        <v>0</v>
      </c>
    </row>
    <row r="167" spans="1:29" x14ac:dyDescent="0.35">
      <c r="A167">
        <v>10</v>
      </c>
      <c r="B167">
        <v>162</v>
      </c>
      <c r="C167" s="85"/>
      <c r="D167" s="85"/>
      <c r="E167" s="85"/>
      <c r="F167" s="85"/>
      <c r="G167" s="85"/>
      <c r="H167" s="85"/>
      <c r="I167" s="85"/>
      <c r="J167" s="85"/>
      <c r="K167" s="85"/>
      <c r="L167" s="85"/>
      <c r="M167" s="85"/>
      <c r="N167" s="85"/>
      <c r="P167" s="85"/>
      <c r="Q167" s="85"/>
      <c r="R167" s="85"/>
      <c r="S167" s="85"/>
      <c r="T167" s="85"/>
      <c r="U167" s="85"/>
      <c r="V167" s="85"/>
      <c r="W167" s="85"/>
      <c r="X167" s="85"/>
      <c r="Y167" s="85"/>
      <c r="Z167" s="85"/>
      <c r="AA167" s="85"/>
      <c r="AC167">
        <f t="shared" si="2"/>
        <v>0</v>
      </c>
    </row>
    <row r="168" spans="1:29" x14ac:dyDescent="0.35">
      <c r="A168">
        <v>10</v>
      </c>
      <c r="B168">
        <v>163</v>
      </c>
      <c r="C168" s="85"/>
      <c r="D168" s="85"/>
      <c r="E168" s="85"/>
      <c r="F168" s="85"/>
      <c r="G168" s="85"/>
      <c r="H168" s="85"/>
      <c r="I168" s="85"/>
      <c r="J168" s="85"/>
      <c r="K168" s="85"/>
      <c r="L168" s="85"/>
      <c r="M168" s="85"/>
      <c r="N168" s="85"/>
      <c r="P168" s="85"/>
      <c r="Q168" s="85"/>
      <c r="R168" s="85"/>
      <c r="S168" s="85"/>
      <c r="T168" s="85"/>
      <c r="U168" s="85"/>
      <c r="V168" s="85"/>
      <c r="W168" s="85"/>
      <c r="X168" s="85"/>
      <c r="Y168" s="85"/>
      <c r="Z168" s="85"/>
      <c r="AA168" s="85"/>
      <c r="AC168">
        <f t="shared" si="2"/>
        <v>0</v>
      </c>
    </row>
    <row r="169" spans="1:29" x14ac:dyDescent="0.35">
      <c r="A169">
        <v>10</v>
      </c>
      <c r="B169">
        <v>164</v>
      </c>
      <c r="C169" s="85"/>
      <c r="D169" s="85"/>
      <c r="E169" s="85"/>
      <c r="F169" s="85"/>
      <c r="G169" s="85"/>
      <c r="H169" s="85"/>
      <c r="I169" s="85"/>
      <c r="J169" s="85"/>
      <c r="K169" s="85"/>
      <c r="L169" s="85"/>
      <c r="M169" s="85"/>
      <c r="N169" s="85"/>
      <c r="P169" s="85"/>
      <c r="Q169" s="85"/>
      <c r="R169" s="85"/>
      <c r="S169" s="85"/>
      <c r="T169" s="85"/>
      <c r="U169" s="85"/>
      <c r="V169" s="85"/>
      <c r="W169" s="85"/>
      <c r="X169" s="85"/>
      <c r="Y169" s="85"/>
      <c r="Z169" s="85"/>
      <c r="AA169" s="85"/>
      <c r="AC169">
        <f t="shared" si="2"/>
        <v>0</v>
      </c>
    </row>
    <row r="170" spans="1:29" x14ac:dyDescent="0.35">
      <c r="A170">
        <v>10</v>
      </c>
      <c r="B170">
        <v>165</v>
      </c>
      <c r="C170" s="85"/>
      <c r="D170" s="85"/>
      <c r="E170" s="85"/>
      <c r="F170" s="85"/>
      <c r="G170" s="85"/>
      <c r="H170" s="85"/>
      <c r="I170" s="85"/>
      <c r="J170" s="85"/>
      <c r="K170" s="85"/>
      <c r="L170" s="85"/>
      <c r="M170" s="85"/>
      <c r="N170" s="85"/>
      <c r="P170" s="85"/>
      <c r="Q170" s="85"/>
      <c r="R170" s="85"/>
      <c r="S170" s="85"/>
      <c r="T170" s="85"/>
      <c r="U170" s="85"/>
      <c r="V170" s="85"/>
      <c r="W170" s="85"/>
      <c r="X170" s="85"/>
      <c r="Y170" s="85"/>
      <c r="Z170" s="85"/>
      <c r="AA170" s="85"/>
      <c r="AC170">
        <f t="shared" ref="AC170:AC233" si="3">IF(OR(C170&gt;P170,D170&gt;Q170,E170&gt;R170),1,0)</f>
        <v>0</v>
      </c>
    </row>
    <row r="171" spans="1:29" x14ac:dyDescent="0.35">
      <c r="A171">
        <v>10</v>
      </c>
      <c r="B171">
        <v>166</v>
      </c>
      <c r="C171" s="85"/>
      <c r="D171" s="85"/>
      <c r="E171" s="85"/>
      <c r="F171" s="85"/>
      <c r="G171" s="85"/>
      <c r="H171" s="85"/>
      <c r="I171" s="85"/>
      <c r="J171" s="85"/>
      <c r="K171" s="85"/>
      <c r="L171" s="85"/>
      <c r="M171" s="85"/>
      <c r="N171" s="85"/>
      <c r="P171" s="85"/>
      <c r="Q171" s="85"/>
      <c r="R171" s="85"/>
      <c r="S171" s="85"/>
      <c r="T171" s="85"/>
      <c r="U171" s="85"/>
      <c r="V171" s="85"/>
      <c r="W171" s="85"/>
      <c r="X171" s="85"/>
      <c r="Y171" s="85"/>
      <c r="Z171" s="85"/>
      <c r="AA171" s="85"/>
      <c r="AC171">
        <f t="shared" si="3"/>
        <v>0</v>
      </c>
    </row>
    <row r="172" spans="1:29" x14ac:dyDescent="0.35">
      <c r="A172">
        <v>10</v>
      </c>
      <c r="B172">
        <v>167</v>
      </c>
      <c r="C172" s="85"/>
      <c r="D172" s="85"/>
      <c r="E172" s="85"/>
      <c r="F172" s="85"/>
      <c r="G172" s="85"/>
      <c r="H172" s="85"/>
      <c r="I172" s="85"/>
      <c r="J172" s="85"/>
      <c r="K172" s="85"/>
      <c r="L172" s="85"/>
      <c r="M172" s="85"/>
      <c r="N172" s="85"/>
      <c r="P172" s="85"/>
      <c r="Q172" s="85"/>
      <c r="R172" s="85"/>
      <c r="S172" s="85"/>
      <c r="T172" s="85"/>
      <c r="U172" s="85"/>
      <c r="V172" s="85"/>
      <c r="W172" s="85"/>
      <c r="X172" s="85"/>
      <c r="Y172" s="85"/>
      <c r="Z172" s="85"/>
      <c r="AA172" s="85"/>
      <c r="AC172">
        <f t="shared" si="3"/>
        <v>0</v>
      </c>
    </row>
    <row r="173" spans="1:29" x14ac:dyDescent="0.35">
      <c r="A173">
        <v>11</v>
      </c>
      <c r="B173">
        <v>168</v>
      </c>
      <c r="C173" s="85"/>
      <c r="D173" s="85"/>
      <c r="E173" s="85"/>
      <c r="F173" s="85"/>
      <c r="G173" s="85"/>
      <c r="H173" s="85"/>
      <c r="I173" s="85"/>
      <c r="J173" s="85"/>
      <c r="K173" s="85"/>
      <c r="L173" s="85"/>
      <c r="M173" s="85"/>
      <c r="N173" s="85"/>
      <c r="P173" s="85"/>
      <c r="Q173" s="85"/>
      <c r="R173" s="85"/>
      <c r="S173" s="85"/>
      <c r="T173" s="85"/>
      <c r="U173" s="85"/>
      <c r="V173" s="85"/>
      <c r="W173" s="85"/>
      <c r="X173" s="85"/>
      <c r="Y173" s="85"/>
      <c r="Z173" s="85"/>
      <c r="AA173" s="85"/>
      <c r="AC173">
        <f t="shared" si="3"/>
        <v>0</v>
      </c>
    </row>
    <row r="174" spans="1:29" x14ac:dyDescent="0.35">
      <c r="A174">
        <v>11</v>
      </c>
      <c r="B174">
        <v>169</v>
      </c>
      <c r="C174" s="85"/>
      <c r="D174" s="85"/>
      <c r="E174" s="85"/>
      <c r="F174" s="85"/>
      <c r="G174" s="85"/>
      <c r="H174" s="85"/>
      <c r="I174" s="85"/>
      <c r="J174" s="85"/>
      <c r="K174" s="85"/>
      <c r="L174" s="85"/>
      <c r="M174" s="85"/>
      <c r="N174" s="85"/>
      <c r="P174" s="85"/>
      <c r="Q174" s="85"/>
      <c r="R174" s="85"/>
      <c r="S174" s="85"/>
      <c r="T174" s="85"/>
      <c r="U174" s="85"/>
      <c r="V174" s="85"/>
      <c r="W174" s="85"/>
      <c r="X174" s="85"/>
      <c r="Y174" s="85"/>
      <c r="Z174" s="85"/>
      <c r="AA174" s="85"/>
      <c r="AC174">
        <f t="shared" si="3"/>
        <v>0</v>
      </c>
    </row>
    <row r="175" spans="1:29" x14ac:dyDescent="0.35">
      <c r="A175">
        <v>12</v>
      </c>
      <c r="B175">
        <v>170</v>
      </c>
      <c r="C175" s="85"/>
      <c r="D175" s="85"/>
      <c r="E175" s="85"/>
      <c r="F175" s="85"/>
      <c r="G175" s="85"/>
      <c r="H175" s="85"/>
      <c r="I175" s="85"/>
      <c r="J175" s="85"/>
      <c r="K175" s="85"/>
      <c r="L175" s="85"/>
      <c r="M175" s="85"/>
      <c r="N175" s="85"/>
      <c r="P175" s="85"/>
      <c r="Q175" s="85"/>
      <c r="R175" s="85"/>
      <c r="S175" s="85"/>
      <c r="T175" s="85"/>
      <c r="U175" s="85"/>
      <c r="V175" s="85"/>
      <c r="W175" s="85"/>
      <c r="X175" s="85"/>
      <c r="Y175" s="85"/>
      <c r="Z175" s="85"/>
      <c r="AA175" s="85"/>
      <c r="AC175">
        <f t="shared" si="3"/>
        <v>0</v>
      </c>
    </row>
    <row r="176" spans="1:29" x14ac:dyDescent="0.35">
      <c r="A176">
        <v>12</v>
      </c>
      <c r="B176">
        <v>171</v>
      </c>
      <c r="C176" s="85"/>
      <c r="D176" s="85"/>
      <c r="E176" s="85"/>
      <c r="F176" s="85"/>
      <c r="G176" s="85"/>
      <c r="H176" s="85"/>
      <c r="I176" s="85"/>
      <c r="J176" s="85"/>
      <c r="K176" s="85"/>
      <c r="L176" s="85"/>
      <c r="M176" s="85"/>
      <c r="N176" s="85"/>
      <c r="P176" s="85"/>
      <c r="Q176" s="85"/>
      <c r="R176" s="85"/>
      <c r="S176" s="85"/>
      <c r="T176" s="85"/>
      <c r="U176" s="85"/>
      <c r="V176" s="85"/>
      <c r="W176" s="85"/>
      <c r="X176" s="85"/>
      <c r="Y176" s="85"/>
      <c r="Z176" s="85"/>
      <c r="AA176" s="85"/>
      <c r="AC176">
        <f t="shared" si="3"/>
        <v>0</v>
      </c>
    </row>
    <row r="177" spans="1:29" x14ac:dyDescent="0.35">
      <c r="A177">
        <v>12</v>
      </c>
      <c r="B177">
        <v>172</v>
      </c>
      <c r="C177" s="85"/>
      <c r="D177" s="85"/>
      <c r="E177" s="85"/>
      <c r="F177" s="85"/>
      <c r="G177" s="85"/>
      <c r="H177" s="85"/>
      <c r="I177" s="85"/>
      <c r="J177" s="85"/>
      <c r="K177" s="85"/>
      <c r="L177" s="85"/>
      <c r="M177" s="85"/>
      <c r="N177" s="85"/>
      <c r="P177" s="85"/>
      <c r="Q177" s="85"/>
      <c r="R177" s="85"/>
      <c r="S177" s="85"/>
      <c r="T177" s="85"/>
      <c r="U177" s="85"/>
      <c r="V177" s="85"/>
      <c r="W177" s="85"/>
      <c r="X177" s="85"/>
      <c r="Y177" s="85"/>
      <c r="Z177" s="85"/>
      <c r="AA177" s="85"/>
      <c r="AC177">
        <f t="shared" si="3"/>
        <v>0</v>
      </c>
    </row>
    <row r="178" spans="1:29" x14ac:dyDescent="0.35">
      <c r="A178">
        <v>12</v>
      </c>
      <c r="B178">
        <v>173</v>
      </c>
      <c r="C178" s="85"/>
      <c r="D178" s="85"/>
      <c r="E178" s="85"/>
      <c r="F178" s="85"/>
      <c r="G178" s="85"/>
      <c r="H178" s="85"/>
      <c r="I178" s="85"/>
      <c r="J178" s="85"/>
      <c r="K178" s="85"/>
      <c r="L178" s="85"/>
      <c r="M178" s="85"/>
      <c r="N178" s="85"/>
      <c r="P178" s="85"/>
      <c r="Q178" s="85"/>
      <c r="R178" s="85"/>
      <c r="S178" s="85"/>
      <c r="T178" s="85"/>
      <c r="U178" s="85"/>
      <c r="V178" s="85"/>
      <c r="W178" s="85"/>
      <c r="X178" s="85"/>
      <c r="Y178" s="85"/>
      <c r="Z178" s="85"/>
      <c r="AA178" s="85"/>
      <c r="AC178">
        <f t="shared" si="3"/>
        <v>0</v>
      </c>
    </row>
    <row r="179" spans="1:29" x14ac:dyDescent="0.35">
      <c r="A179">
        <v>12</v>
      </c>
      <c r="B179">
        <v>174</v>
      </c>
      <c r="C179" s="85"/>
      <c r="D179" s="85"/>
      <c r="E179" s="85"/>
      <c r="F179" s="85"/>
      <c r="G179" s="85"/>
      <c r="H179" s="85"/>
      <c r="I179" s="85"/>
      <c r="J179" s="85"/>
      <c r="K179" s="85"/>
      <c r="L179" s="85"/>
      <c r="M179" s="85"/>
      <c r="N179" s="85"/>
      <c r="P179" s="85"/>
      <c r="Q179" s="85"/>
      <c r="R179" s="85"/>
      <c r="S179" s="85"/>
      <c r="T179" s="85"/>
      <c r="U179" s="85"/>
      <c r="V179" s="85"/>
      <c r="W179" s="85"/>
      <c r="X179" s="85"/>
      <c r="Y179" s="85"/>
      <c r="Z179" s="85"/>
      <c r="AA179" s="85"/>
      <c r="AC179">
        <f t="shared" si="3"/>
        <v>0</v>
      </c>
    </row>
    <row r="180" spans="1:29" x14ac:dyDescent="0.35">
      <c r="A180">
        <v>12</v>
      </c>
      <c r="B180">
        <v>175</v>
      </c>
      <c r="C180" s="85">
        <f>LEN('12'!D22)</f>
        <v>0</v>
      </c>
      <c r="D180" s="85"/>
      <c r="E180" s="85"/>
      <c r="F180" s="85"/>
      <c r="G180" s="85"/>
      <c r="H180" s="85"/>
      <c r="I180" s="85"/>
      <c r="J180" s="85"/>
      <c r="K180" s="85"/>
      <c r="L180" s="85"/>
      <c r="M180" s="85"/>
      <c r="N180" s="85"/>
      <c r="P180" s="85">
        <v>90</v>
      </c>
      <c r="Q180" s="85"/>
      <c r="R180" s="85"/>
      <c r="S180" s="85"/>
      <c r="T180" s="85"/>
      <c r="U180" s="85"/>
      <c r="V180" s="85"/>
      <c r="W180" s="85"/>
      <c r="X180" s="85"/>
      <c r="Y180" s="85"/>
      <c r="Z180" s="85"/>
      <c r="AA180" s="85"/>
      <c r="AC180">
        <f t="shared" si="3"/>
        <v>0</v>
      </c>
    </row>
    <row r="181" spans="1:29" x14ac:dyDescent="0.35">
      <c r="A181">
        <v>13</v>
      </c>
      <c r="B181">
        <v>176</v>
      </c>
      <c r="C181" s="85"/>
      <c r="D181" s="85"/>
      <c r="E181" s="85"/>
      <c r="F181" s="85"/>
      <c r="G181" s="85"/>
      <c r="H181" s="85"/>
      <c r="I181" s="85"/>
      <c r="J181" s="85"/>
      <c r="K181" s="85"/>
      <c r="L181" s="85"/>
      <c r="M181" s="85"/>
      <c r="N181" s="85"/>
      <c r="P181" s="85"/>
      <c r="Q181" s="85"/>
      <c r="R181" s="85"/>
      <c r="S181" s="85"/>
      <c r="T181" s="85"/>
      <c r="U181" s="85"/>
      <c r="V181" s="85"/>
      <c r="W181" s="85"/>
      <c r="X181" s="85"/>
      <c r="Y181" s="85"/>
      <c r="Z181" s="85"/>
      <c r="AA181" s="85"/>
      <c r="AC181">
        <f t="shared" si="3"/>
        <v>0</v>
      </c>
    </row>
    <row r="182" spans="1:29" x14ac:dyDescent="0.35">
      <c r="A182">
        <v>13</v>
      </c>
      <c r="B182">
        <v>177</v>
      </c>
      <c r="C182" s="85"/>
      <c r="D182" s="85"/>
      <c r="E182" s="85"/>
      <c r="F182" s="85"/>
      <c r="G182" s="85"/>
      <c r="H182" s="85"/>
      <c r="I182" s="85"/>
      <c r="J182" s="85"/>
      <c r="K182" s="85"/>
      <c r="L182" s="85"/>
      <c r="M182" s="85"/>
      <c r="N182" s="85"/>
      <c r="P182" s="85"/>
      <c r="Q182" s="85"/>
      <c r="R182" s="85"/>
      <c r="S182" s="85"/>
      <c r="T182" s="85"/>
      <c r="U182" s="85"/>
      <c r="V182" s="85"/>
      <c r="W182" s="85"/>
      <c r="X182" s="85"/>
      <c r="Y182" s="85"/>
      <c r="Z182" s="85"/>
      <c r="AA182" s="85"/>
      <c r="AC182">
        <f t="shared" si="3"/>
        <v>0</v>
      </c>
    </row>
    <row r="183" spans="1:29" x14ac:dyDescent="0.35">
      <c r="A183">
        <v>13</v>
      </c>
      <c r="B183">
        <v>178</v>
      </c>
      <c r="C183" s="85"/>
      <c r="D183" s="85"/>
      <c r="E183" s="85"/>
      <c r="F183" s="85"/>
      <c r="G183" s="85"/>
      <c r="H183" s="85"/>
      <c r="I183" s="85"/>
      <c r="J183" s="85"/>
      <c r="K183" s="85"/>
      <c r="L183" s="85"/>
      <c r="M183" s="85"/>
      <c r="N183" s="85"/>
      <c r="P183" s="85"/>
      <c r="Q183" s="85"/>
      <c r="R183" s="85"/>
      <c r="S183" s="85"/>
      <c r="T183" s="85"/>
      <c r="U183" s="85"/>
      <c r="V183" s="85"/>
      <c r="W183" s="85"/>
      <c r="X183" s="85"/>
      <c r="Y183" s="85"/>
      <c r="Z183" s="85"/>
      <c r="AA183" s="85"/>
      <c r="AC183">
        <f t="shared" si="3"/>
        <v>0</v>
      </c>
    </row>
    <row r="184" spans="1:29" x14ac:dyDescent="0.35">
      <c r="A184">
        <v>13</v>
      </c>
      <c r="B184">
        <v>179</v>
      </c>
      <c r="C184" s="85">
        <f>LEN('13'!D27)</f>
        <v>42</v>
      </c>
      <c r="D184" s="85"/>
      <c r="E184" s="85"/>
      <c r="F184" s="85"/>
      <c r="G184" s="85"/>
      <c r="H184" s="85"/>
      <c r="I184" s="85"/>
      <c r="J184" s="85"/>
      <c r="K184" s="85"/>
      <c r="L184" s="85"/>
      <c r="M184" s="85"/>
      <c r="N184" s="85"/>
      <c r="P184" s="85">
        <v>170</v>
      </c>
      <c r="Q184" s="85"/>
      <c r="R184" s="85"/>
      <c r="S184" s="85"/>
      <c r="T184" s="85"/>
      <c r="U184" s="85"/>
      <c r="V184" s="85"/>
      <c r="W184" s="85"/>
      <c r="X184" s="85"/>
      <c r="Y184" s="85"/>
      <c r="Z184" s="85"/>
      <c r="AA184" s="85"/>
      <c r="AC184">
        <f t="shared" si="3"/>
        <v>0</v>
      </c>
    </row>
    <row r="185" spans="1:29" x14ac:dyDescent="0.35">
      <c r="A185">
        <v>13</v>
      </c>
      <c r="B185">
        <v>180</v>
      </c>
      <c r="C185" s="85"/>
      <c r="D185" s="85"/>
      <c r="E185" s="85"/>
      <c r="F185" s="85"/>
      <c r="G185" s="85"/>
      <c r="H185" s="85"/>
      <c r="I185" s="85"/>
      <c r="J185" s="85"/>
      <c r="K185" s="85"/>
      <c r="L185" s="85"/>
      <c r="M185" s="85"/>
      <c r="N185" s="85"/>
      <c r="P185" s="85"/>
      <c r="Q185" s="85"/>
      <c r="R185" s="85"/>
      <c r="S185" s="85"/>
      <c r="T185" s="85"/>
      <c r="U185" s="85"/>
      <c r="V185" s="85"/>
      <c r="W185" s="85"/>
      <c r="X185" s="85"/>
      <c r="Y185" s="85"/>
      <c r="Z185" s="85"/>
      <c r="AA185" s="85"/>
      <c r="AC185">
        <f t="shared" si="3"/>
        <v>0</v>
      </c>
    </row>
    <row r="186" spans="1:29" x14ac:dyDescent="0.35">
      <c r="A186">
        <v>13</v>
      </c>
      <c r="B186">
        <v>181</v>
      </c>
      <c r="C186" s="85"/>
      <c r="D186" s="85"/>
      <c r="E186" s="85"/>
      <c r="F186" s="85"/>
      <c r="G186" s="85"/>
      <c r="H186" s="85"/>
      <c r="I186" s="85"/>
      <c r="J186" s="85"/>
      <c r="K186" s="85"/>
      <c r="L186" s="85"/>
      <c r="M186" s="85"/>
      <c r="N186" s="85"/>
      <c r="P186" s="85"/>
      <c r="Q186" s="85"/>
      <c r="R186" s="85"/>
      <c r="S186" s="85"/>
      <c r="T186" s="85"/>
      <c r="U186" s="85"/>
      <c r="V186" s="85"/>
      <c r="W186" s="85"/>
      <c r="X186" s="85"/>
      <c r="Y186" s="85"/>
      <c r="Z186" s="85"/>
      <c r="AA186" s="85"/>
      <c r="AC186">
        <f t="shared" si="3"/>
        <v>0</v>
      </c>
    </row>
    <row r="187" spans="1:29" x14ac:dyDescent="0.35">
      <c r="A187">
        <v>14</v>
      </c>
      <c r="B187">
        <v>182</v>
      </c>
      <c r="C187" s="85"/>
      <c r="D187" s="85"/>
      <c r="E187" s="85"/>
      <c r="F187" s="85"/>
      <c r="G187" s="85"/>
      <c r="H187" s="85"/>
      <c r="I187" s="85"/>
      <c r="J187" s="85"/>
      <c r="K187" s="85"/>
      <c r="L187" s="85"/>
      <c r="M187" s="85"/>
      <c r="N187" s="85"/>
      <c r="P187" s="85"/>
      <c r="Q187" s="85"/>
      <c r="R187" s="85"/>
      <c r="S187" s="85"/>
      <c r="T187" s="85"/>
      <c r="U187" s="85"/>
      <c r="V187" s="85"/>
      <c r="W187" s="85"/>
      <c r="X187" s="85"/>
      <c r="Y187" s="85"/>
      <c r="Z187" s="85"/>
      <c r="AA187" s="85"/>
      <c r="AC187">
        <f t="shared" si="3"/>
        <v>0</v>
      </c>
    </row>
    <row r="188" spans="1:29" x14ac:dyDescent="0.35">
      <c r="A188">
        <v>14</v>
      </c>
      <c r="B188">
        <v>183</v>
      </c>
      <c r="C188" s="85"/>
      <c r="D188" s="85"/>
      <c r="E188" s="85"/>
      <c r="F188" s="85"/>
      <c r="G188" s="85"/>
      <c r="H188" s="85"/>
      <c r="I188" s="85"/>
      <c r="J188" s="85"/>
      <c r="K188" s="85"/>
      <c r="L188" s="85"/>
      <c r="M188" s="85"/>
      <c r="N188" s="85"/>
      <c r="P188" s="85"/>
      <c r="Q188" s="85"/>
      <c r="R188" s="85"/>
      <c r="S188" s="85"/>
      <c r="T188" s="85"/>
      <c r="U188" s="85"/>
      <c r="V188" s="85"/>
      <c r="W188" s="85"/>
      <c r="X188" s="85"/>
      <c r="Y188" s="85"/>
      <c r="Z188" s="85"/>
      <c r="AA188" s="85"/>
      <c r="AC188">
        <f t="shared" si="3"/>
        <v>0</v>
      </c>
    </row>
    <row r="189" spans="1:29" x14ac:dyDescent="0.35">
      <c r="A189">
        <v>15</v>
      </c>
      <c r="B189">
        <v>184</v>
      </c>
      <c r="C189" s="85"/>
      <c r="D189" s="85"/>
      <c r="E189" s="85"/>
      <c r="F189" s="85"/>
      <c r="G189" s="85"/>
      <c r="H189" s="85"/>
      <c r="I189" s="85"/>
      <c r="J189" s="85"/>
      <c r="K189" s="85"/>
      <c r="L189" s="85"/>
      <c r="M189" s="85"/>
      <c r="N189" s="85"/>
      <c r="P189" s="85"/>
      <c r="Q189" s="85"/>
      <c r="R189" s="85"/>
      <c r="S189" s="85"/>
      <c r="T189" s="85"/>
      <c r="U189" s="85"/>
      <c r="V189" s="85"/>
      <c r="W189" s="85"/>
      <c r="X189" s="85"/>
      <c r="Y189" s="85"/>
      <c r="Z189" s="85"/>
      <c r="AA189" s="85"/>
      <c r="AC189">
        <f t="shared" si="3"/>
        <v>0</v>
      </c>
    </row>
    <row r="190" spans="1:29" x14ac:dyDescent="0.35">
      <c r="A190">
        <v>15</v>
      </c>
      <c r="B190">
        <v>185</v>
      </c>
      <c r="C190" s="85"/>
      <c r="D190" s="85"/>
      <c r="E190" s="85"/>
      <c r="F190" s="85"/>
      <c r="G190" s="85"/>
      <c r="H190" s="85"/>
      <c r="I190" s="85"/>
      <c r="J190" s="85"/>
      <c r="K190" s="85"/>
      <c r="L190" s="85"/>
      <c r="M190" s="85"/>
      <c r="N190" s="85"/>
      <c r="P190" s="85"/>
      <c r="Q190" s="85"/>
      <c r="R190" s="85"/>
      <c r="S190" s="85"/>
      <c r="T190" s="85"/>
      <c r="U190" s="85"/>
      <c r="V190" s="85"/>
      <c r="W190" s="85"/>
      <c r="X190" s="85"/>
      <c r="Y190" s="85"/>
      <c r="Z190" s="85"/>
      <c r="AA190" s="85"/>
      <c r="AC190">
        <f t="shared" si="3"/>
        <v>0</v>
      </c>
    </row>
    <row r="191" spans="1:29" x14ac:dyDescent="0.35">
      <c r="A191">
        <v>15</v>
      </c>
      <c r="B191">
        <v>186</v>
      </c>
      <c r="C191" s="85"/>
      <c r="D191" s="85"/>
      <c r="E191" s="85"/>
      <c r="F191" s="85"/>
      <c r="G191" s="85"/>
      <c r="H191" s="85"/>
      <c r="I191" s="85"/>
      <c r="J191" s="85"/>
      <c r="K191" s="85"/>
      <c r="L191" s="85"/>
      <c r="M191" s="85"/>
      <c r="N191" s="85"/>
      <c r="P191" s="85"/>
      <c r="Q191" s="85"/>
      <c r="R191" s="85"/>
      <c r="S191" s="85"/>
      <c r="T191" s="85"/>
      <c r="U191" s="85"/>
      <c r="V191" s="85"/>
      <c r="W191" s="85"/>
      <c r="X191" s="85"/>
      <c r="Y191" s="85"/>
      <c r="Z191" s="85"/>
      <c r="AA191" s="85"/>
      <c r="AC191">
        <f t="shared" si="3"/>
        <v>0</v>
      </c>
    </row>
    <row r="192" spans="1:29" x14ac:dyDescent="0.35">
      <c r="A192">
        <v>15</v>
      </c>
      <c r="B192">
        <v>187</v>
      </c>
      <c r="C192" s="85"/>
      <c r="D192" s="85"/>
      <c r="E192" s="85"/>
      <c r="F192" s="85"/>
      <c r="G192" s="85"/>
      <c r="H192" s="85"/>
      <c r="I192" s="85"/>
      <c r="J192" s="85"/>
      <c r="K192" s="85"/>
      <c r="L192" s="85"/>
      <c r="M192" s="85"/>
      <c r="N192" s="85"/>
      <c r="P192" s="85"/>
      <c r="Q192" s="85"/>
      <c r="R192" s="85"/>
      <c r="S192" s="85"/>
      <c r="T192" s="85"/>
      <c r="U192" s="85"/>
      <c r="V192" s="85"/>
      <c r="W192" s="85"/>
      <c r="X192" s="85"/>
      <c r="Y192" s="85"/>
      <c r="Z192" s="85"/>
      <c r="AA192" s="85"/>
      <c r="AC192">
        <f t="shared" si="3"/>
        <v>0</v>
      </c>
    </row>
    <row r="193" spans="1:29" x14ac:dyDescent="0.35">
      <c r="A193">
        <v>15</v>
      </c>
      <c r="B193">
        <v>188</v>
      </c>
      <c r="C193" s="85"/>
      <c r="D193" s="85"/>
      <c r="E193" s="85"/>
      <c r="F193" s="85"/>
      <c r="G193" s="85"/>
      <c r="H193" s="85"/>
      <c r="I193" s="85"/>
      <c r="J193" s="85"/>
      <c r="K193" s="85"/>
      <c r="L193" s="85"/>
      <c r="M193" s="85"/>
      <c r="N193" s="85"/>
      <c r="P193" s="85"/>
      <c r="Q193" s="85"/>
      <c r="R193" s="85"/>
      <c r="S193" s="85"/>
      <c r="T193" s="85"/>
      <c r="U193" s="85"/>
      <c r="V193" s="85"/>
      <c r="W193" s="85"/>
      <c r="X193" s="85"/>
      <c r="Y193" s="85"/>
      <c r="Z193" s="85"/>
      <c r="AA193" s="85"/>
      <c r="AC193">
        <f t="shared" si="3"/>
        <v>0</v>
      </c>
    </row>
    <row r="194" spans="1:29" x14ac:dyDescent="0.35">
      <c r="A194">
        <v>15</v>
      </c>
      <c r="B194">
        <v>189</v>
      </c>
      <c r="C194" s="85"/>
      <c r="D194" s="85"/>
      <c r="E194" s="85"/>
      <c r="F194" s="85"/>
      <c r="G194" s="85"/>
      <c r="H194" s="85"/>
      <c r="I194" s="85"/>
      <c r="J194" s="85"/>
      <c r="K194" s="85"/>
      <c r="L194" s="85"/>
      <c r="M194" s="85"/>
      <c r="N194" s="85"/>
      <c r="P194" s="85"/>
      <c r="Q194" s="85"/>
      <c r="R194" s="85"/>
      <c r="S194" s="85"/>
      <c r="T194" s="85"/>
      <c r="U194" s="85"/>
      <c r="V194" s="85"/>
      <c r="W194" s="85"/>
      <c r="X194" s="85"/>
      <c r="Y194" s="85"/>
      <c r="Z194" s="85"/>
      <c r="AA194" s="85"/>
      <c r="AC194">
        <f t="shared" si="3"/>
        <v>0</v>
      </c>
    </row>
    <row r="195" spans="1:29" x14ac:dyDescent="0.35">
      <c r="A195">
        <v>15</v>
      </c>
      <c r="B195">
        <v>190</v>
      </c>
      <c r="C195" s="85"/>
      <c r="D195" s="85"/>
      <c r="E195" s="85"/>
      <c r="F195" s="85"/>
      <c r="G195" s="85" t="e">
        <f>LEN('15'!#REF!)</f>
        <v>#REF!</v>
      </c>
      <c r="H195" s="85"/>
      <c r="I195" s="85"/>
      <c r="J195" s="85"/>
      <c r="K195" s="85"/>
      <c r="L195" s="85"/>
      <c r="M195" s="85"/>
      <c r="N195" s="85"/>
      <c r="P195" s="85"/>
      <c r="Q195" s="85"/>
      <c r="R195" s="85"/>
      <c r="S195" s="85"/>
      <c r="T195" s="85">
        <v>25</v>
      </c>
      <c r="U195" s="85"/>
      <c r="V195" s="85"/>
      <c r="W195" s="85"/>
      <c r="X195" s="85"/>
      <c r="Y195" s="85"/>
      <c r="Z195" s="85"/>
      <c r="AA195" s="85"/>
      <c r="AC195" t="e">
        <f>IF(OR(C195&gt;P195,D195&gt;Q195,E195&gt;R195,F195&gt;S195,G195&gt;T195),1,0)</f>
        <v>#REF!</v>
      </c>
    </row>
    <row r="196" spans="1:29" x14ac:dyDescent="0.35">
      <c r="A196">
        <v>15</v>
      </c>
      <c r="B196">
        <v>191</v>
      </c>
      <c r="C196" s="85"/>
      <c r="D196" s="85"/>
      <c r="E196" s="85"/>
      <c r="F196" s="85"/>
      <c r="G196" s="85" t="e">
        <f>LEN('15'!#REF!)</f>
        <v>#REF!</v>
      </c>
      <c r="H196" s="85"/>
      <c r="I196" s="85"/>
      <c r="J196" s="85"/>
      <c r="K196" s="85"/>
      <c r="L196" s="85"/>
      <c r="M196" s="85"/>
      <c r="N196" s="85"/>
      <c r="P196" s="85"/>
      <c r="Q196" s="85"/>
      <c r="R196" s="85"/>
      <c r="S196" s="85"/>
      <c r="T196" s="85">
        <v>25</v>
      </c>
      <c r="U196" s="85"/>
      <c r="V196" s="85"/>
      <c r="W196" s="85"/>
      <c r="X196" s="85"/>
      <c r="Y196" s="85"/>
      <c r="Z196" s="85"/>
      <c r="AA196" s="85"/>
      <c r="AC196" t="e">
        <f>IF(OR(C196&gt;P196,D196&gt;Q196,E196&gt;R196,F196&gt;S196,G196&gt;T196),1,0)</f>
        <v>#REF!</v>
      </c>
    </row>
    <row r="197" spans="1:29" x14ac:dyDescent="0.35">
      <c r="A197">
        <v>15</v>
      </c>
      <c r="B197">
        <v>192</v>
      </c>
      <c r="C197" s="85"/>
      <c r="D197" s="85"/>
      <c r="E197" s="85"/>
      <c r="F197" s="85"/>
      <c r="G197" s="85" t="e">
        <f>LEN('15'!#REF!)</f>
        <v>#REF!</v>
      </c>
      <c r="H197" s="85"/>
      <c r="I197" s="85"/>
      <c r="J197" s="85"/>
      <c r="K197" s="85"/>
      <c r="L197" s="85"/>
      <c r="M197" s="85"/>
      <c r="N197" s="85"/>
      <c r="P197" s="85"/>
      <c r="Q197" s="85"/>
      <c r="R197" s="85"/>
      <c r="S197" s="85"/>
      <c r="T197" s="85">
        <v>25</v>
      </c>
      <c r="U197" s="85"/>
      <c r="V197" s="85"/>
      <c r="W197" s="85"/>
      <c r="X197" s="85"/>
      <c r="Y197" s="85"/>
      <c r="Z197" s="85"/>
      <c r="AA197" s="85"/>
      <c r="AC197" t="e">
        <f>IF(OR(C197&gt;P197,D197&gt;Q197,E197&gt;R197,F197&gt;S197,G197&gt;T197),1,0)</f>
        <v>#REF!</v>
      </c>
    </row>
    <row r="198" spans="1:29" x14ac:dyDescent="0.35">
      <c r="A198">
        <v>16</v>
      </c>
      <c r="B198">
        <v>193</v>
      </c>
      <c r="C198" s="85">
        <f>LEN('16'!B12)</f>
        <v>0</v>
      </c>
      <c r="D198" s="85"/>
      <c r="E198" s="85"/>
      <c r="F198" s="85"/>
      <c r="G198" s="85"/>
      <c r="H198" s="85"/>
      <c r="I198" s="85"/>
      <c r="J198" s="85"/>
      <c r="K198" s="85"/>
      <c r="L198" s="85"/>
      <c r="M198" s="85"/>
      <c r="N198" s="85"/>
      <c r="P198" s="85">
        <v>127</v>
      </c>
      <c r="Q198" s="85"/>
      <c r="R198" s="85"/>
      <c r="S198" s="85"/>
      <c r="T198" s="85"/>
      <c r="U198" s="85"/>
      <c r="V198" s="85"/>
      <c r="W198" s="85"/>
      <c r="X198" s="85"/>
      <c r="Y198" s="85"/>
      <c r="Z198" s="85"/>
      <c r="AA198" s="85"/>
      <c r="AC198">
        <f t="shared" si="3"/>
        <v>0</v>
      </c>
    </row>
    <row r="199" spans="1:29" x14ac:dyDescent="0.35">
      <c r="A199">
        <v>16</v>
      </c>
      <c r="B199">
        <v>194</v>
      </c>
      <c r="C199" s="85"/>
      <c r="D199" s="85"/>
      <c r="E199" s="85"/>
      <c r="F199" s="85"/>
      <c r="G199" s="85"/>
      <c r="H199" s="85"/>
      <c r="I199" s="85"/>
      <c r="J199" s="85"/>
      <c r="K199" s="85"/>
      <c r="L199" s="85"/>
      <c r="M199" s="85"/>
      <c r="N199" s="85"/>
      <c r="P199" s="85"/>
      <c r="Q199" s="85"/>
      <c r="R199" s="85"/>
      <c r="S199" s="85"/>
      <c r="T199" s="85"/>
      <c r="U199" s="85"/>
      <c r="V199" s="85"/>
      <c r="W199" s="85"/>
      <c r="X199" s="85"/>
      <c r="Y199" s="85"/>
      <c r="Z199" s="85"/>
      <c r="AA199" s="85"/>
      <c r="AC199">
        <f t="shared" si="3"/>
        <v>0</v>
      </c>
    </row>
    <row r="200" spans="1:29" x14ac:dyDescent="0.35">
      <c r="A200">
        <v>17</v>
      </c>
      <c r="B200">
        <v>195</v>
      </c>
      <c r="C200" s="85"/>
      <c r="D200" s="85"/>
      <c r="E200" s="85"/>
      <c r="F200" s="85"/>
      <c r="G200" s="85"/>
      <c r="H200" s="85"/>
      <c r="I200" s="85"/>
      <c r="J200" s="85"/>
      <c r="K200" s="85"/>
      <c r="L200" s="85"/>
      <c r="M200" s="85"/>
      <c r="N200" s="85"/>
      <c r="P200" s="85"/>
      <c r="Q200" s="85"/>
      <c r="R200" s="85"/>
      <c r="S200" s="85"/>
      <c r="T200" s="85"/>
      <c r="U200" s="85"/>
      <c r="V200" s="85"/>
      <c r="W200" s="85"/>
      <c r="X200" s="85"/>
      <c r="Y200" s="85"/>
      <c r="Z200" s="85"/>
      <c r="AA200" s="85"/>
      <c r="AC200">
        <f t="shared" si="3"/>
        <v>0</v>
      </c>
    </row>
    <row r="201" spans="1:29" x14ac:dyDescent="0.35">
      <c r="A201">
        <v>17</v>
      </c>
      <c r="B201">
        <v>196</v>
      </c>
      <c r="C201" s="85"/>
      <c r="D201" s="85"/>
      <c r="E201" s="85"/>
      <c r="F201" s="85"/>
      <c r="G201" s="85"/>
      <c r="H201" s="85"/>
      <c r="I201" s="85"/>
      <c r="J201" s="85"/>
      <c r="K201" s="85"/>
      <c r="L201" s="85"/>
      <c r="M201" s="85"/>
      <c r="N201" s="85"/>
      <c r="P201" s="85"/>
      <c r="Q201" s="85"/>
      <c r="R201" s="85"/>
      <c r="S201" s="85"/>
      <c r="T201" s="85"/>
      <c r="U201" s="85"/>
      <c r="V201" s="85"/>
      <c r="W201" s="85"/>
      <c r="X201" s="85"/>
      <c r="Y201" s="85"/>
      <c r="Z201" s="85"/>
      <c r="AA201" s="85"/>
      <c r="AC201">
        <f t="shared" si="3"/>
        <v>0</v>
      </c>
    </row>
    <row r="202" spans="1:29" x14ac:dyDescent="0.35">
      <c r="A202">
        <v>17</v>
      </c>
      <c r="B202">
        <v>197</v>
      </c>
      <c r="C202" s="85"/>
      <c r="D202" s="85"/>
      <c r="E202" s="85"/>
      <c r="F202" s="85"/>
      <c r="G202" s="85"/>
      <c r="H202" s="85"/>
      <c r="I202" s="85"/>
      <c r="J202" s="85"/>
      <c r="K202" s="85"/>
      <c r="L202" s="85"/>
      <c r="M202" s="85"/>
      <c r="N202" s="85"/>
      <c r="P202" s="85"/>
      <c r="Q202" s="85"/>
      <c r="R202" s="85"/>
      <c r="S202" s="85"/>
      <c r="T202" s="85"/>
      <c r="U202" s="85"/>
      <c r="V202" s="85"/>
      <c r="W202" s="85"/>
      <c r="X202" s="85"/>
      <c r="Y202" s="85"/>
      <c r="Z202" s="85"/>
      <c r="AA202" s="85"/>
      <c r="AC202">
        <f t="shared" si="3"/>
        <v>0</v>
      </c>
    </row>
    <row r="203" spans="1:29" x14ac:dyDescent="0.35">
      <c r="A203">
        <v>17</v>
      </c>
      <c r="B203">
        <v>198</v>
      </c>
      <c r="C203" s="85"/>
      <c r="D203" s="85"/>
      <c r="E203" s="85"/>
      <c r="F203" s="85"/>
      <c r="G203" s="85"/>
      <c r="H203" s="85"/>
      <c r="I203" s="85"/>
      <c r="J203" s="85"/>
      <c r="K203" s="85"/>
      <c r="L203" s="85"/>
      <c r="M203" s="85"/>
      <c r="N203" s="85"/>
      <c r="P203" s="85"/>
      <c r="Q203" s="85"/>
      <c r="R203" s="85"/>
      <c r="S203" s="85"/>
      <c r="T203" s="85"/>
      <c r="U203" s="85"/>
      <c r="V203" s="85"/>
      <c r="W203" s="85"/>
      <c r="X203" s="85"/>
      <c r="Y203" s="85"/>
      <c r="Z203" s="85"/>
      <c r="AA203" s="85"/>
      <c r="AC203">
        <f t="shared" si="3"/>
        <v>0</v>
      </c>
    </row>
    <row r="204" spans="1:29" x14ac:dyDescent="0.35">
      <c r="A204">
        <v>17</v>
      </c>
      <c r="B204">
        <v>199</v>
      </c>
      <c r="C204" s="85"/>
      <c r="D204" s="85"/>
      <c r="E204" s="85"/>
      <c r="F204" s="85"/>
      <c r="G204" s="85"/>
      <c r="H204" s="85"/>
      <c r="I204" s="85"/>
      <c r="J204" s="85"/>
      <c r="K204" s="85"/>
      <c r="L204" s="85"/>
      <c r="M204" s="85"/>
      <c r="N204" s="85"/>
      <c r="P204" s="85"/>
      <c r="Q204" s="85"/>
      <c r="R204" s="85"/>
      <c r="S204" s="85"/>
      <c r="T204" s="85"/>
      <c r="U204" s="85"/>
      <c r="V204" s="85"/>
      <c r="W204" s="85"/>
      <c r="X204" s="85"/>
      <c r="Y204" s="85"/>
      <c r="Z204" s="85"/>
      <c r="AA204" s="85"/>
      <c r="AC204">
        <f t="shared" si="3"/>
        <v>0</v>
      </c>
    </row>
    <row r="205" spans="1:29" x14ac:dyDescent="0.35">
      <c r="A205">
        <v>17</v>
      </c>
      <c r="B205">
        <v>200</v>
      </c>
      <c r="C205" s="85"/>
      <c r="D205" s="85"/>
      <c r="E205" s="85"/>
      <c r="F205" s="85"/>
      <c r="G205" s="85"/>
      <c r="H205" s="85"/>
      <c r="I205" s="85"/>
      <c r="J205" s="85"/>
      <c r="K205" s="85"/>
      <c r="L205" s="85"/>
      <c r="M205" s="85"/>
      <c r="N205" s="85"/>
      <c r="P205" s="85"/>
      <c r="Q205" s="85"/>
      <c r="R205" s="85"/>
      <c r="S205" s="85"/>
      <c r="T205" s="85"/>
      <c r="U205" s="85"/>
      <c r="V205" s="85"/>
      <c r="W205" s="85"/>
      <c r="X205" s="85"/>
      <c r="Y205" s="85"/>
      <c r="Z205" s="85"/>
      <c r="AA205" s="85"/>
      <c r="AC205">
        <f t="shared" si="3"/>
        <v>0</v>
      </c>
    </row>
    <row r="206" spans="1:29" x14ac:dyDescent="0.35">
      <c r="A206">
        <v>17</v>
      </c>
      <c r="B206">
        <v>201</v>
      </c>
      <c r="C206" s="85"/>
      <c r="D206" s="85"/>
      <c r="E206" s="85"/>
      <c r="F206" s="85"/>
      <c r="G206" s="85"/>
      <c r="H206" s="85"/>
      <c r="I206" s="85"/>
      <c r="J206" s="85"/>
      <c r="K206" s="85"/>
      <c r="L206" s="85"/>
      <c r="M206" s="85"/>
      <c r="N206" s="85"/>
      <c r="P206" s="85"/>
      <c r="Q206" s="85"/>
      <c r="R206" s="85"/>
      <c r="S206" s="85"/>
      <c r="T206" s="85"/>
      <c r="U206" s="85"/>
      <c r="V206" s="85"/>
      <c r="W206" s="85"/>
      <c r="X206" s="85"/>
      <c r="Y206" s="85"/>
      <c r="Z206" s="85"/>
      <c r="AA206" s="85"/>
      <c r="AC206">
        <f t="shared" si="3"/>
        <v>0</v>
      </c>
    </row>
    <row r="207" spans="1:29" x14ac:dyDescent="0.35">
      <c r="A207">
        <v>17</v>
      </c>
      <c r="B207">
        <v>202</v>
      </c>
      <c r="C207" s="85">
        <f>LEN('17'!J30)</f>
        <v>0</v>
      </c>
      <c r="D207" s="85"/>
      <c r="E207" s="85"/>
      <c r="F207" s="85"/>
      <c r="G207" s="85"/>
      <c r="H207" s="85"/>
      <c r="I207" s="85"/>
      <c r="J207" s="85"/>
      <c r="K207" s="85"/>
      <c r="L207" s="85"/>
      <c r="M207" s="85"/>
      <c r="N207" s="85"/>
      <c r="P207" s="85">
        <v>60</v>
      </c>
      <c r="Q207" s="85"/>
      <c r="R207" s="85"/>
      <c r="S207" s="85"/>
      <c r="T207" s="85"/>
      <c r="U207" s="85"/>
      <c r="V207" s="85"/>
      <c r="W207" s="85"/>
      <c r="X207" s="85"/>
      <c r="Y207" s="85"/>
      <c r="Z207" s="85"/>
      <c r="AA207" s="85"/>
      <c r="AC207">
        <f t="shared" si="3"/>
        <v>0</v>
      </c>
    </row>
    <row r="208" spans="1:29" x14ac:dyDescent="0.35">
      <c r="A208">
        <v>18</v>
      </c>
      <c r="B208">
        <v>203</v>
      </c>
      <c r="C208" s="85"/>
      <c r="D208" s="85"/>
      <c r="E208" s="85"/>
      <c r="F208" s="85"/>
      <c r="G208" s="85"/>
      <c r="H208" s="85"/>
      <c r="I208" s="85"/>
      <c r="J208" s="85"/>
      <c r="K208" s="85"/>
      <c r="L208" s="85"/>
      <c r="M208" s="85"/>
      <c r="N208" s="85"/>
      <c r="P208" s="85"/>
      <c r="Q208" s="85"/>
      <c r="R208" s="85"/>
      <c r="S208" s="85"/>
      <c r="T208" s="85"/>
      <c r="U208" s="85"/>
      <c r="V208" s="85"/>
      <c r="W208" s="85"/>
      <c r="X208" s="85"/>
      <c r="Y208" s="85"/>
      <c r="Z208" s="85"/>
      <c r="AA208" s="85"/>
      <c r="AC208">
        <f t="shared" si="3"/>
        <v>0</v>
      </c>
    </row>
    <row r="209" spans="1:29" x14ac:dyDescent="0.35">
      <c r="A209">
        <v>18</v>
      </c>
      <c r="B209">
        <v>204</v>
      </c>
      <c r="C209" s="85"/>
      <c r="D209" s="85"/>
      <c r="E209" s="85"/>
      <c r="F209" s="85"/>
      <c r="G209" s="85"/>
      <c r="H209" s="85"/>
      <c r="I209" s="85"/>
      <c r="J209" s="85"/>
      <c r="K209" s="85"/>
      <c r="L209" s="85"/>
      <c r="M209" s="85"/>
      <c r="N209" s="85"/>
      <c r="P209" s="85"/>
      <c r="Q209" s="85"/>
      <c r="R209" s="85"/>
      <c r="S209" s="85"/>
      <c r="T209" s="85"/>
      <c r="U209" s="85"/>
      <c r="V209" s="85"/>
      <c r="W209" s="85"/>
      <c r="X209" s="85"/>
      <c r="Y209" s="85"/>
      <c r="Z209" s="85"/>
      <c r="AA209" s="85"/>
      <c r="AC209">
        <f t="shared" si="3"/>
        <v>0</v>
      </c>
    </row>
    <row r="210" spans="1:29" x14ac:dyDescent="0.35">
      <c r="A210">
        <v>18</v>
      </c>
      <c r="B210">
        <v>205</v>
      </c>
      <c r="C210" s="85"/>
      <c r="D210" s="85"/>
      <c r="E210" s="85"/>
      <c r="F210" s="85"/>
      <c r="G210" s="85"/>
      <c r="H210" s="85"/>
      <c r="I210" s="85"/>
      <c r="J210" s="85"/>
      <c r="K210" s="85"/>
      <c r="L210" s="85"/>
      <c r="M210" s="85"/>
      <c r="N210" s="85"/>
      <c r="P210" s="85"/>
      <c r="Q210" s="85"/>
      <c r="R210" s="85"/>
      <c r="S210" s="85"/>
      <c r="T210" s="85"/>
      <c r="U210" s="85"/>
      <c r="V210" s="85"/>
      <c r="W210" s="85"/>
      <c r="X210" s="85"/>
      <c r="Y210" s="85"/>
      <c r="Z210" s="85"/>
      <c r="AA210" s="85"/>
      <c r="AC210">
        <f t="shared" si="3"/>
        <v>0</v>
      </c>
    </row>
    <row r="211" spans="1:29" x14ac:dyDescent="0.35">
      <c r="A211">
        <v>18</v>
      </c>
      <c r="B211">
        <v>206</v>
      </c>
      <c r="C211" s="85"/>
      <c r="D211" s="85"/>
      <c r="E211" s="85"/>
      <c r="F211" s="85"/>
      <c r="G211" s="85"/>
      <c r="H211" s="85"/>
      <c r="I211" s="85"/>
      <c r="J211" s="85"/>
      <c r="K211" s="85"/>
      <c r="L211" s="85"/>
      <c r="M211" s="85"/>
      <c r="N211" s="85"/>
      <c r="P211" s="85"/>
      <c r="Q211" s="85"/>
      <c r="R211" s="85"/>
      <c r="S211" s="85"/>
      <c r="T211" s="85"/>
      <c r="U211" s="85"/>
      <c r="V211" s="85"/>
      <c r="W211" s="85"/>
      <c r="X211" s="85"/>
      <c r="Y211" s="85"/>
      <c r="Z211" s="85"/>
      <c r="AA211" s="85"/>
      <c r="AC211">
        <f t="shared" si="3"/>
        <v>0</v>
      </c>
    </row>
    <row r="212" spans="1:29" x14ac:dyDescent="0.35">
      <c r="A212">
        <v>18</v>
      </c>
      <c r="B212">
        <v>207</v>
      </c>
      <c r="C212" s="85"/>
      <c r="D212" s="85"/>
      <c r="E212" s="85"/>
      <c r="F212" s="85"/>
      <c r="G212" s="85"/>
      <c r="H212" s="85"/>
      <c r="I212" s="85"/>
      <c r="J212" s="85"/>
      <c r="K212" s="85"/>
      <c r="L212" s="85"/>
      <c r="M212" s="85"/>
      <c r="N212" s="85"/>
      <c r="P212" s="85"/>
      <c r="Q212" s="85"/>
      <c r="R212" s="85"/>
      <c r="S212" s="85"/>
      <c r="T212" s="85"/>
      <c r="U212" s="85"/>
      <c r="V212" s="85"/>
      <c r="W212" s="85"/>
      <c r="X212" s="85"/>
      <c r="Y212" s="85"/>
      <c r="Z212" s="85"/>
      <c r="AA212" s="85"/>
      <c r="AC212">
        <f t="shared" si="3"/>
        <v>0</v>
      </c>
    </row>
    <row r="213" spans="1:29" x14ac:dyDescent="0.35">
      <c r="A213">
        <v>18</v>
      </c>
      <c r="B213">
        <v>208</v>
      </c>
      <c r="C213" s="85">
        <f>LEN('18'!C17)</f>
        <v>0</v>
      </c>
      <c r="D213" s="85"/>
      <c r="E213" s="85"/>
      <c r="F213" s="85"/>
      <c r="G213" s="85"/>
      <c r="H213" s="85"/>
      <c r="I213" s="85"/>
      <c r="J213" s="85"/>
      <c r="K213" s="85"/>
      <c r="L213" s="85"/>
      <c r="M213" s="85"/>
      <c r="N213" s="85"/>
      <c r="P213" s="85">
        <v>38</v>
      </c>
      <c r="Q213" s="85"/>
      <c r="R213" s="85"/>
      <c r="S213" s="85"/>
      <c r="T213" s="85"/>
      <c r="U213" s="85"/>
      <c r="V213" s="85"/>
      <c r="W213" s="85"/>
      <c r="X213" s="85"/>
      <c r="Y213" s="85"/>
      <c r="Z213" s="85"/>
      <c r="AA213" s="85"/>
      <c r="AC213">
        <f t="shared" si="3"/>
        <v>0</v>
      </c>
    </row>
    <row r="214" spans="1:29" x14ac:dyDescent="0.35">
      <c r="A214">
        <v>19</v>
      </c>
      <c r="B214">
        <v>209</v>
      </c>
      <c r="C214" s="85"/>
      <c r="D214" s="85"/>
      <c r="E214" s="85"/>
      <c r="F214" s="85"/>
      <c r="G214" s="85"/>
      <c r="H214" s="85"/>
      <c r="I214" s="85"/>
      <c r="J214" s="85"/>
      <c r="K214" s="85"/>
      <c r="L214" s="85"/>
      <c r="M214" s="85"/>
      <c r="N214" s="85"/>
      <c r="P214" s="85"/>
      <c r="Q214" s="85"/>
      <c r="R214" s="85"/>
      <c r="S214" s="85"/>
      <c r="T214" s="85"/>
      <c r="U214" s="85"/>
      <c r="V214" s="85"/>
      <c r="W214" s="85"/>
      <c r="X214" s="85"/>
      <c r="Y214" s="85"/>
      <c r="Z214" s="85"/>
      <c r="AA214" s="85"/>
      <c r="AC214">
        <f t="shared" si="3"/>
        <v>0</v>
      </c>
    </row>
    <row r="215" spans="1:29" x14ac:dyDescent="0.35">
      <c r="A215">
        <v>19</v>
      </c>
      <c r="B215">
        <v>210</v>
      </c>
      <c r="C215" s="85"/>
      <c r="D215" s="85"/>
      <c r="E215" s="85"/>
      <c r="F215" s="85"/>
      <c r="G215" s="85"/>
      <c r="H215" s="85"/>
      <c r="I215" s="85"/>
      <c r="J215" s="85"/>
      <c r="K215" s="85"/>
      <c r="L215" s="85"/>
      <c r="M215" s="85"/>
      <c r="N215" s="85"/>
      <c r="P215" s="85"/>
      <c r="Q215" s="85"/>
      <c r="R215" s="85"/>
      <c r="S215" s="85"/>
      <c r="T215" s="85"/>
      <c r="U215" s="85"/>
      <c r="V215" s="85"/>
      <c r="W215" s="85"/>
      <c r="X215" s="85"/>
      <c r="Y215" s="85"/>
      <c r="Z215" s="85"/>
      <c r="AA215" s="85"/>
      <c r="AC215">
        <f t="shared" si="3"/>
        <v>0</v>
      </c>
    </row>
    <row r="216" spans="1:29" x14ac:dyDescent="0.35">
      <c r="A216">
        <v>19</v>
      </c>
      <c r="B216">
        <v>211</v>
      </c>
      <c r="C216" s="85"/>
      <c r="D216" s="85"/>
      <c r="E216" s="85"/>
      <c r="F216" s="85"/>
      <c r="G216" s="85"/>
      <c r="H216" s="85"/>
      <c r="I216" s="85"/>
      <c r="J216" s="85"/>
      <c r="K216" s="85"/>
      <c r="L216" s="85"/>
      <c r="M216" s="85"/>
      <c r="N216" s="85"/>
      <c r="P216" s="85"/>
      <c r="Q216" s="85"/>
      <c r="R216" s="85"/>
      <c r="S216" s="85"/>
      <c r="T216" s="85"/>
      <c r="U216" s="85"/>
      <c r="V216" s="85"/>
      <c r="W216" s="85"/>
      <c r="X216" s="85"/>
      <c r="Y216" s="85"/>
      <c r="Z216" s="85"/>
      <c r="AA216" s="85"/>
      <c r="AC216">
        <f t="shared" si="3"/>
        <v>0</v>
      </c>
    </row>
    <row r="217" spans="1:29" x14ac:dyDescent="0.35">
      <c r="A217">
        <v>19</v>
      </c>
      <c r="B217">
        <v>212</v>
      </c>
      <c r="C217" s="85"/>
      <c r="D217" s="85"/>
      <c r="E217" s="85"/>
      <c r="F217" s="85"/>
      <c r="G217" s="85"/>
      <c r="H217" s="85"/>
      <c r="I217" s="85"/>
      <c r="J217" s="85"/>
      <c r="K217" s="85"/>
      <c r="L217" s="85"/>
      <c r="M217" s="85"/>
      <c r="N217" s="85"/>
      <c r="P217" s="85"/>
      <c r="Q217" s="85"/>
      <c r="R217" s="85"/>
      <c r="S217" s="85"/>
      <c r="T217" s="85"/>
      <c r="U217" s="85"/>
      <c r="V217" s="85"/>
      <c r="W217" s="85"/>
      <c r="X217" s="85"/>
      <c r="Y217" s="85"/>
      <c r="Z217" s="85"/>
      <c r="AA217" s="85"/>
      <c r="AC217">
        <f t="shared" si="3"/>
        <v>0</v>
      </c>
    </row>
    <row r="218" spans="1:29" x14ac:dyDescent="0.35">
      <c r="A218">
        <v>19</v>
      </c>
      <c r="B218">
        <v>213</v>
      </c>
      <c r="C218" s="85"/>
      <c r="D218" s="85"/>
      <c r="E218" s="85"/>
      <c r="F218" s="85"/>
      <c r="G218" s="85"/>
      <c r="H218" s="85"/>
      <c r="I218" s="85"/>
      <c r="J218" s="85"/>
      <c r="K218" s="85"/>
      <c r="L218" s="85"/>
      <c r="M218" s="85"/>
      <c r="N218" s="85"/>
      <c r="P218" s="85"/>
      <c r="Q218" s="85"/>
      <c r="R218" s="85"/>
      <c r="S218" s="85"/>
      <c r="T218" s="85"/>
      <c r="U218" s="85"/>
      <c r="V218" s="85"/>
      <c r="W218" s="85"/>
      <c r="X218" s="85"/>
      <c r="Y218" s="85"/>
      <c r="Z218" s="85"/>
      <c r="AA218" s="85"/>
      <c r="AC218">
        <f t="shared" si="3"/>
        <v>0</v>
      </c>
    </row>
    <row r="219" spans="1:29" x14ac:dyDescent="0.35">
      <c r="A219">
        <v>19</v>
      </c>
      <c r="B219">
        <v>214</v>
      </c>
      <c r="C219" s="85"/>
      <c r="D219" s="85"/>
      <c r="E219" s="85"/>
      <c r="F219" s="85"/>
      <c r="G219" s="85"/>
      <c r="H219" s="85"/>
      <c r="I219" s="85"/>
      <c r="J219" s="85"/>
      <c r="K219" s="85"/>
      <c r="L219" s="85"/>
      <c r="M219" s="85"/>
      <c r="N219" s="85"/>
      <c r="P219" s="85"/>
      <c r="Q219" s="85"/>
      <c r="R219" s="85"/>
      <c r="S219" s="85"/>
      <c r="T219" s="85"/>
      <c r="U219" s="85"/>
      <c r="V219" s="85"/>
      <c r="W219" s="85"/>
      <c r="X219" s="85"/>
      <c r="Y219" s="85"/>
      <c r="Z219" s="85"/>
      <c r="AA219" s="85"/>
      <c r="AC219">
        <f t="shared" si="3"/>
        <v>0</v>
      </c>
    </row>
    <row r="220" spans="1:29" x14ac:dyDescent="0.35">
      <c r="A220">
        <v>19</v>
      </c>
      <c r="B220">
        <v>215</v>
      </c>
      <c r="C220" s="85"/>
      <c r="D220" s="85"/>
      <c r="E220" s="85"/>
      <c r="F220" s="85"/>
      <c r="G220" s="85"/>
      <c r="H220" s="85"/>
      <c r="I220" s="85"/>
      <c r="J220" s="85"/>
      <c r="K220" s="85"/>
      <c r="L220" s="85"/>
      <c r="M220" s="85"/>
      <c r="N220" s="85"/>
      <c r="P220" s="85"/>
      <c r="Q220" s="85"/>
      <c r="R220" s="85"/>
      <c r="S220" s="85"/>
      <c r="T220" s="85"/>
      <c r="U220" s="85"/>
      <c r="V220" s="85"/>
      <c r="W220" s="85"/>
      <c r="X220" s="85"/>
      <c r="Y220" s="85"/>
      <c r="Z220" s="85"/>
      <c r="AA220" s="85"/>
      <c r="AC220">
        <f t="shared" si="3"/>
        <v>0</v>
      </c>
    </row>
    <row r="221" spans="1:29" x14ac:dyDescent="0.35">
      <c r="A221">
        <v>19</v>
      </c>
      <c r="B221">
        <v>216</v>
      </c>
      <c r="C221" s="85"/>
      <c r="D221" s="85"/>
      <c r="E221" s="85"/>
      <c r="F221" s="85"/>
      <c r="G221" s="85"/>
      <c r="H221" s="85"/>
      <c r="I221" s="85"/>
      <c r="J221" s="85"/>
      <c r="K221" s="85"/>
      <c r="L221" s="85"/>
      <c r="M221" s="85"/>
      <c r="N221" s="85"/>
      <c r="P221" s="85"/>
      <c r="Q221" s="85"/>
      <c r="R221" s="85"/>
      <c r="S221" s="85"/>
      <c r="T221" s="85"/>
      <c r="U221" s="85"/>
      <c r="V221" s="85"/>
      <c r="W221" s="85"/>
      <c r="X221" s="85"/>
      <c r="Y221" s="85"/>
      <c r="Z221" s="85"/>
      <c r="AA221" s="85"/>
      <c r="AC221">
        <f t="shared" si="3"/>
        <v>0</v>
      </c>
    </row>
    <row r="222" spans="1:29" x14ac:dyDescent="0.35">
      <c r="A222">
        <v>19</v>
      </c>
      <c r="B222">
        <v>217</v>
      </c>
      <c r="C222" s="85" t="e">
        <f>LEN('19'!#REF!)</f>
        <v>#REF!</v>
      </c>
      <c r="D222" s="85"/>
      <c r="E222" s="85"/>
      <c r="F222" s="85"/>
      <c r="G222" s="85"/>
      <c r="H222" s="85"/>
      <c r="I222" s="85"/>
      <c r="J222" s="85"/>
      <c r="K222" s="85"/>
      <c r="L222" s="85"/>
      <c r="M222" s="85"/>
      <c r="N222" s="85"/>
      <c r="P222" s="85">
        <v>78</v>
      </c>
      <c r="Q222" s="85"/>
      <c r="R222" s="85"/>
      <c r="S222" s="85"/>
      <c r="T222" s="85"/>
      <c r="U222" s="85"/>
      <c r="V222" s="85"/>
      <c r="W222" s="85"/>
      <c r="X222" s="85"/>
      <c r="Y222" s="85"/>
      <c r="Z222" s="85"/>
      <c r="AA222" s="85"/>
      <c r="AC222" t="e">
        <f t="shared" si="3"/>
        <v>#REF!</v>
      </c>
    </row>
    <row r="223" spans="1:29" x14ac:dyDescent="0.35">
      <c r="A223">
        <v>20</v>
      </c>
      <c r="B223">
        <v>218</v>
      </c>
      <c r="C223" s="85"/>
      <c r="D223" s="85"/>
      <c r="E223" s="85"/>
      <c r="F223" s="85"/>
      <c r="G223" s="85"/>
      <c r="H223" s="85"/>
      <c r="I223" s="85"/>
      <c r="J223" s="85"/>
      <c r="K223" s="85"/>
      <c r="L223" s="85"/>
      <c r="M223" s="85"/>
      <c r="N223" s="85"/>
      <c r="P223" s="85"/>
      <c r="Q223" s="85"/>
      <c r="R223" s="85"/>
      <c r="S223" s="85"/>
      <c r="T223" s="85"/>
      <c r="U223" s="85"/>
      <c r="V223" s="85"/>
      <c r="W223" s="85"/>
      <c r="X223" s="85"/>
      <c r="Y223" s="85"/>
      <c r="Z223" s="85"/>
      <c r="AA223" s="85"/>
      <c r="AC223">
        <f t="shared" si="3"/>
        <v>0</v>
      </c>
    </row>
    <row r="224" spans="1:29" x14ac:dyDescent="0.35">
      <c r="A224">
        <v>20</v>
      </c>
      <c r="B224">
        <v>219</v>
      </c>
      <c r="C224" s="85"/>
      <c r="D224" s="85"/>
      <c r="E224" s="85"/>
      <c r="F224" s="85"/>
      <c r="G224" s="85"/>
      <c r="H224" s="85"/>
      <c r="I224" s="85"/>
      <c r="J224" s="85"/>
      <c r="K224" s="85"/>
      <c r="L224" s="85"/>
      <c r="M224" s="85"/>
      <c r="N224" s="85"/>
      <c r="P224" s="85"/>
      <c r="Q224" s="85"/>
      <c r="R224" s="85"/>
      <c r="S224" s="85"/>
      <c r="T224" s="85"/>
      <c r="U224" s="85"/>
      <c r="V224" s="85"/>
      <c r="W224" s="85"/>
      <c r="X224" s="85"/>
      <c r="Y224" s="85"/>
      <c r="Z224" s="85"/>
      <c r="AA224" s="85"/>
      <c r="AC224">
        <f t="shared" si="3"/>
        <v>0</v>
      </c>
    </row>
    <row r="225" spans="1:29" x14ac:dyDescent="0.35">
      <c r="A225">
        <v>20</v>
      </c>
      <c r="B225">
        <v>220</v>
      </c>
      <c r="C225" s="85"/>
      <c r="D225" s="85"/>
      <c r="E225" s="85"/>
      <c r="F225" s="85"/>
      <c r="G225" s="85"/>
      <c r="H225" s="85"/>
      <c r="I225" s="85"/>
      <c r="J225" s="85"/>
      <c r="K225" s="85"/>
      <c r="L225" s="85"/>
      <c r="M225" s="85"/>
      <c r="N225" s="85"/>
      <c r="P225" s="85"/>
      <c r="Q225" s="85"/>
      <c r="R225" s="85"/>
      <c r="S225" s="85"/>
      <c r="T225" s="85"/>
      <c r="U225" s="85"/>
      <c r="V225" s="85"/>
      <c r="W225" s="85"/>
      <c r="X225" s="85"/>
      <c r="Y225" s="85"/>
      <c r="Z225" s="85"/>
      <c r="AA225" s="85"/>
      <c r="AC225">
        <f t="shared" si="3"/>
        <v>0</v>
      </c>
    </row>
    <row r="226" spans="1:29" x14ac:dyDescent="0.35">
      <c r="A226">
        <v>20</v>
      </c>
      <c r="B226">
        <v>221</v>
      </c>
      <c r="C226" s="85"/>
      <c r="D226" s="85"/>
      <c r="E226" s="85"/>
      <c r="F226" s="85"/>
      <c r="G226" s="85"/>
      <c r="H226" s="85"/>
      <c r="I226" s="85"/>
      <c r="J226" s="85"/>
      <c r="K226" s="85"/>
      <c r="L226" s="85"/>
      <c r="M226" s="85"/>
      <c r="N226" s="85"/>
      <c r="P226" s="85"/>
      <c r="Q226" s="85"/>
      <c r="R226" s="85"/>
      <c r="S226" s="85"/>
      <c r="T226" s="85"/>
      <c r="U226" s="85"/>
      <c r="V226" s="85"/>
      <c r="W226" s="85"/>
      <c r="X226" s="85"/>
      <c r="Y226" s="85"/>
      <c r="Z226" s="85"/>
      <c r="AA226" s="85"/>
      <c r="AC226">
        <f t="shared" si="3"/>
        <v>0</v>
      </c>
    </row>
    <row r="227" spans="1:29" x14ac:dyDescent="0.35">
      <c r="A227">
        <v>20</v>
      </c>
      <c r="B227">
        <v>222</v>
      </c>
      <c r="C227" s="85"/>
      <c r="D227" s="85"/>
      <c r="E227" s="85"/>
      <c r="F227" s="85"/>
      <c r="G227" s="85"/>
      <c r="H227" s="85"/>
      <c r="I227" s="85"/>
      <c r="J227" s="85"/>
      <c r="K227" s="85"/>
      <c r="L227" s="85"/>
      <c r="M227" s="85"/>
      <c r="N227" s="85"/>
      <c r="P227" s="85"/>
      <c r="Q227" s="85"/>
      <c r="R227" s="85"/>
      <c r="S227" s="85"/>
      <c r="T227" s="85"/>
      <c r="U227" s="85"/>
      <c r="V227" s="85"/>
      <c r="W227" s="85"/>
      <c r="X227" s="85"/>
      <c r="Y227" s="85"/>
      <c r="Z227" s="85"/>
      <c r="AA227" s="85"/>
      <c r="AC227">
        <f t="shared" si="3"/>
        <v>0</v>
      </c>
    </row>
    <row r="228" spans="1:29" x14ac:dyDescent="0.35">
      <c r="A228">
        <v>20</v>
      </c>
      <c r="B228">
        <v>223</v>
      </c>
      <c r="C228" s="85"/>
      <c r="D228" s="85"/>
      <c r="E228" s="85"/>
      <c r="F228" s="85"/>
      <c r="G228" s="85"/>
      <c r="H228" s="85"/>
      <c r="I228" s="85"/>
      <c r="J228" s="85"/>
      <c r="K228" s="85"/>
      <c r="L228" s="85"/>
      <c r="M228" s="85"/>
      <c r="N228" s="85"/>
      <c r="P228" s="85"/>
      <c r="Q228" s="85"/>
      <c r="R228" s="85"/>
      <c r="S228" s="85"/>
      <c r="T228" s="85"/>
      <c r="U228" s="85"/>
      <c r="V228" s="85"/>
      <c r="W228" s="85"/>
      <c r="X228" s="85"/>
      <c r="Y228" s="85"/>
      <c r="Z228" s="85"/>
      <c r="AA228" s="85"/>
      <c r="AC228">
        <f t="shared" si="3"/>
        <v>0</v>
      </c>
    </row>
    <row r="229" spans="1:29" x14ac:dyDescent="0.35">
      <c r="A229">
        <v>20</v>
      </c>
      <c r="B229">
        <v>224</v>
      </c>
      <c r="C229" s="85"/>
      <c r="D229" s="85"/>
      <c r="E229" s="85"/>
      <c r="F229" s="85"/>
      <c r="G229" s="85"/>
      <c r="H229" s="85"/>
      <c r="I229" s="85"/>
      <c r="J229" s="85"/>
      <c r="K229" s="85"/>
      <c r="L229" s="85"/>
      <c r="M229" s="85"/>
      <c r="N229" s="85"/>
      <c r="P229" s="85"/>
      <c r="Q229" s="85"/>
      <c r="R229" s="85"/>
      <c r="S229" s="85"/>
      <c r="T229" s="85"/>
      <c r="U229" s="85"/>
      <c r="V229" s="85"/>
      <c r="W229" s="85"/>
      <c r="X229" s="85"/>
      <c r="Y229" s="85"/>
      <c r="Z229" s="85"/>
      <c r="AA229" s="85"/>
      <c r="AC229">
        <f t="shared" si="3"/>
        <v>0</v>
      </c>
    </row>
    <row r="230" spans="1:29" x14ac:dyDescent="0.35">
      <c r="A230">
        <v>20</v>
      </c>
      <c r="B230">
        <v>225</v>
      </c>
      <c r="C230" s="85"/>
      <c r="D230" s="85"/>
      <c r="E230" s="85"/>
      <c r="F230" s="85"/>
      <c r="G230" s="85"/>
      <c r="H230" s="85"/>
      <c r="I230" s="85"/>
      <c r="J230" s="85"/>
      <c r="K230" s="85"/>
      <c r="L230" s="85"/>
      <c r="M230" s="85"/>
      <c r="N230" s="85"/>
      <c r="P230" s="85"/>
      <c r="Q230" s="85"/>
      <c r="R230" s="85"/>
      <c r="S230" s="85"/>
      <c r="T230" s="85"/>
      <c r="U230" s="85"/>
      <c r="V230" s="85"/>
      <c r="W230" s="85"/>
      <c r="X230" s="85"/>
      <c r="Y230" s="85"/>
      <c r="Z230" s="85"/>
      <c r="AA230" s="85"/>
      <c r="AC230">
        <f t="shared" si="3"/>
        <v>0</v>
      </c>
    </row>
    <row r="231" spans="1:29" x14ac:dyDescent="0.35">
      <c r="A231">
        <v>20</v>
      </c>
      <c r="B231">
        <v>226</v>
      </c>
      <c r="C231" s="85"/>
      <c r="D231" s="85"/>
      <c r="E231" s="85"/>
      <c r="F231" s="85"/>
      <c r="G231" s="85"/>
      <c r="H231" s="85"/>
      <c r="I231" s="85"/>
      <c r="J231" s="85"/>
      <c r="K231" s="85"/>
      <c r="L231" s="85"/>
      <c r="M231" s="85"/>
      <c r="N231" s="85"/>
      <c r="P231" s="85"/>
      <c r="Q231" s="85"/>
      <c r="R231" s="85"/>
      <c r="S231" s="85"/>
      <c r="T231" s="85"/>
      <c r="U231" s="85"/>
      <c r="V231" s="85"/>
      <c r="W231" s="85"/>
      <c r="X231" s="85"/>
      <c r="Y231" s="85"/>
      <c r="Z231" s="85"/>
      <c r="AA231" s="85"/>
      <c r="AC231">
        <f t="shared" si="3"/>
        <v>0</v>
      </c>
    </row>
    <row r="232" spans="1:29" x14ac:dyDescent="0.35">
      <c r="A232">
        <v>20</v>
      </c>
      <c r="B232">
        <v>227</v>
      </c>
      <c r="C232" s="85"/>
      <c r="D232" s="85"/>
      <c r="E232" s="85"/>
      <c r="F232" s="85"/>
      <c r="G232" s="85"/>
      <c r="H232" s="85"/>
      <c r="I232" s="85"/>
      <c r="J232" s="85"/>
      <c r="K232" s="85"/>
      <c r="L232" s="85"/>
      <c r="M232" s="85"/>
      <c r="N232" s="85"/>
      <c r="P232" s="85"/>
      <c r="Q232" s="85"/>
      <c r="R232" s="85"/>
      <c r="S232" s="85"/>
      <c r="T232" s="85"/>
      <c r="U232" s="85"/>
      <c r="V232" s="85"/>
      <c r="W232" s="85"/>
      <c r="X232" s="85"/>
      <c r="Y232" s="85"/>
      <c r="Z232" s="85"/>
      <c r="AA232" s="85"/>
      <c r="AC232">
        <f t="shared" si="3"/>
        <v>0</v>
      </c>
    </row>
    <row r="233" spans="1:29" x14ac:dyDescent="0.35">
      <c r="A233">
        <v>21</v>
      </c>
      <c r="B233">
        <v>228</v>
      </c>
      <c r="C233" s="85"/>
      <c r="D233" s="85"/>
      <c r="E233" s="85"/>
      <c r="F233" s="85"/>
      <c r="G233" s="85"/>
      <c r="H233" s="85"/>
      <c r="I233" s="85"/>
      <c r="J233" s="85"/>
      <c r="K233" s="85"/>
      <c r="L233" s="85"/>
      <c r="M233" s="85"/>
      <c r="N233" s="85"/>
      <c r="P233" s="85"/>
      <c r="Q233" s="85"/>
      <c r="R233" s="85"/>
      <c r="S233" s="85"/>
      <c r="T233" s="85"/>
      <c r="U233" s="85"/>
      <c r="V233" s="85"/>
      <c r="W233" s="85"/>
      <c r="X233" s="85"/>
      <c r="Y233" s="85"/>
      <c r="Z233" s="85"/>
      <c r="AA233" s="85"/>
      <c r="AC233">
        <f t="shared" si="3"/>
        <v>0</v>
      </c>
    </row>
    <row r="234" spans="1:29" x14ac:dyDescent="0.35">
      <c r="A234">
        <v>21</v>
      </c>
      <c r="B234">
        <v>229</v>
      </c>
      <c r="C234" s="85"/>
      <c r="D234" s="85"/>
      <c r="E234" s="85"/>
      <c r="F234" s="85"/>
      <c r="G234" s="85"/>
      <c r="H234" s="85"/>
      <c r="I234" s="85"/>
      <c r="J234" s="85"/>
      <c r="K234" s="85"/>
      <c r="L234" s="85"/>
      <c r="M234" s="85"/>
      <c r="N234" s="85"/>
      <c r="P234" s="85"/>
      <c r="Q234" s="85"/>
      <c r="R234" s="85"/>
      <c r="S234" s="85"/>
      <c r="T234" s="85"/>
      <c r="U234" s="85"/>
      <c r="V234" s="85"/>
      <c r="W234" s="85"/>
      <c r="X234" s="85"/>
      <c r="Y234" s="85"/>
      <c r="Z234" s="85"/>
      <c r="AA234" s="85"/>
      <c r="AC234">
        <f t="shared" ref="AC234:AC297" si="4">IF(OR(C234&gt;P234,D234&gt;Q234,E234&gt;R234),1,0)</f>
        <v>0</v>
      </c>
    </row>
    <row r="235" spans="1:29" x14ac:dyDescent="0.35">
      <c r="A235">
        <v>21</v>
      </c>
      <c r="B235">
        <v>230</v>
      </c>
      <c r="C235" s="85">
        <f>LEN('21'!D23)</f>
        <v>19</v>
      </c>
      <c r="D235" s="85"/>
      <c r="E235" s="85"/>
      <c r="F235" s="85"/>
      <c r="G235" s="85"/>
      <c r="H235" s="85"/>
      <c r="I235" s="85"/>
      <c r="J235" s="85"/>
      <c r="K235" s="85"/>
      <c r="L235" s="85"/>
      <c r="M235" s="85"/>
      <c r="N235" s="85"/>
      <c r="P235" s="85">
        <v>82</v>
      </c>
      <c r="Q235" s="85"/>
      <c r="R235" s="85"/>
      <c r="S235" s="85"/>
      <c r="T235" s="85"/>
      <c r="U235" s="85"/>
      <c r="V235" s="85"/>
      <c r="W235" s="85"/>
      <c r="X235" s="85"/>
      <c r="Y235" s="85"/>
      <c r="Z235" s="85"/>
      <c r="AA235" s="85"/>
      <c r="AC235">
        <f t="shared" si="4"/>
        <v>0</v>
      </c>
    </row>
    <row r="236" spans="1:29" x14ac:dyDescent="0.35">
      <c r="A236">
        <v>21</v>
      </c>
      <c r="B236">
        <v>231</v>
      </c>
      <c r="C236" s="85"/>
      <c r="D236" s="85"/>
      <c r="E236" s="85"/>
      <c r="F236" s="85"/>
      <c r="G236" s="85"/>
      <c r="H236" s="85"/>
      <c r="I236" s="85"/>
      <c r="J236" s="85"/>
      <c r="K236" s="85"/>
      <c r="L236" s="85"/>
      <c r="M236" s="85"/>
      <c r="N236" s="85"/>
      <c r="P236" s="85"/>
      <c r="Q236" s="85"/>
      <c r="R236" s="85"/>
      <c r="S236" s="85"/>
      <c r="T236" s="85"/>
      <c r="U236" s="85"/>
      <c r="V236" s="85"/>
      <c r="W236" s="85"/>
      <c r="X236" s="85"/>
      <c r="Y236" s="85"/>
      <c r="Z236" s="85"/>
      <c r="AA236" s="85"/>
      <c r="AC236">
        <f t="shared" si="4"/>
        <v>0</v>
      </c>
    </row>
    <row r="237" spans="1:29" x14ac:dyDescent="0.35">
      <c r="A237">
        <v>21</v>
      </c>
      <c r="B237">
        <v>232</v>
      </c>
      <c r="C237" s="85">
        <f>LEN('21'!D25)</f>
        <v>617</v>
      </c>
      <c r="D237" s="85"/>
      <c r="E237" s="85"/>
      <c r="F237" s="85"/>
      <c r="G237" s="85"/>
      <c r="H237" s="85"/>
      <c r="I237" s="85"/>
      <c r="J237" s="85"/>
      <c r="K237" s="85"/>
      <c r="L237" s="85"/>
      <c r="M237" s="85"/>
      <c r="N237" s="85"/>
      <c r="P237" s="85">
        <v>82</v>
      </c>
      <c r="Q237" s="85"/>
      <c r="R237" s="85"/>
      <c r="S237" s="85"/>
      <c r="T237" s="85"/>
      <c r="U237" s="85"/>
      <c r="V237" s="85"/>
      <c r="W237" s="85"/>
      <c r="X237" s="85"/>
      <c r="Y237" s="85"/>
      <c r="Z237" s="85"/>
      <c r="AA237" s="85"/>
      <c r="AC237">
        <f t="shared" si="4"/>
        <v>1</v>
      </c>
    </row>
    <row r="238" spans="1:29" x14ac:dyDescent="0.35">
      <c r="A238">
        <v>21</v>
      </c>
      <c r="B238">
        <v>233</v>
      </c>
      <c r="C238" s="85"/>
      <c r="D238" s="85"/>
      <c r="E238" s="85"/>
      <c r="F238" s="85"/>
      <c r="G238" s="85"/>
      <c r="H238" s="85"/>
      <c r="I238" s="85"/>
      <c r="J238" s="85"/>
      <c r="K238" s="85"/>
      <c r="L238" s="85"/>
      <c r="M238" s="85"/>
      <c r="N238" s="85"/>
      <c r="P238" s="85"/>
      <c r="Q238" s="85"/>
      <c r="R238" s="85"/>
      <c r="S238" s="85"/>
      <c r="T238" s="85"/>
      <c r="U238" s="85"/>
      <c r="V238" s="85"/>
      <c r="W238" s="85"/>
      <c r="X238" s="85"/>
      <c r="Y238" s="85"/>
      <c r="Z238" s="85"/>
      <c r="AA238" s="85"/>
      <c r="AC238">
        <f t="shared" si="4"/>
        <v>0</v>
      </c>
    </row>
    <row r="239" spans="1:29" x14ac:dyDescent="0.35">
      <c r="A239">
        <v>21</v>
      </c>
      <c r="B239">
        <v>234</v>
      </c>
      <c r="C239" s="85"/>
      <c r="D239" s="85"/>
      <c r="E239" s="85"/>
      <c r="F239" s="85"/>
      <c r="G239" s="85"/>
      <c r="H239" s="85"/>
      <c r="I239" s="85"/>
      <c r="J239" s="85"/>
      <c r="K239" s="85"/>
      <c r="L239" s="85"/>
      <c r="M239" s="85"/>
      <c r="N239" s="85"/>
      <c r="P239" s="85"/>
      <c r="Q239" s="85"/>
      <c r="R239" s="85"/>
      <c r="S239" s="85"/>
      <c r="T239" s="85"/>
      <c r="U239" s="85"/>
      <c r="V239" s="85"/>
      <c r="W239" s="85"/>
      <c r="X239" s="85"/>
      <c r="Y239" s="85"/>
      <c r="Z239" s="85"/>
      <c r="AA239" s="85"/>
      <c r="AC239">
        <f t="shared" si="4"/>
        <v>0</v>
      </c>
    </row>
    <row r="240" spans="1:29" x14ac:dyDescent="0.35">
      <c r="A240">
        <v>21</v>
      </c>
      <c r="B240">
        <v>235</v>
      </c>
      <c r="C240" s="85"/>
      <c r="D240" s="85"/>
      <c r="E240" s="85"/>
      <c r="F240" s="85"/>
      <c r="G240" s="85"/>
      <c r="H240" s="85"/>
      <c r="I240" s="85"/>
      <c r="J240" s="85"/>
      <c r="K240" s="85"/>
      <c r="L240" s="85"/>
      <c r="M240" s="85"/>
      <c r="N240" s="85"/>
      <c r="P240" s="85"/>
      <c r="Q240" s="85"/>
      <c r="R240" s="85"/>
      <c r="S240" s="85"/>
      <c r="T240" s="85"/>
      <c r="U240" s="85"/>
      <c r="V240" s="85"/>
      <c r="W240" s="85"/>
      <c r="X240" s="85"/>
      <c r="Y240" s="85"/>
      <c r="Z240" s="85"/>
      <c r="AA240" s="85"/>
      <c r="AC240">
        <f t="shared" si="4"/>
        <v>0</v>
      </c>
    </row>
    <row r="241" spans="1:29" x14ac:dyDescent="0.35">
      <c r="A241">
        <v>21</v>
      </c>
      <c r="B241">
        <v>236</v>
      </c>
      <c r="C241" s="85"/>
      <c r="D241" s="85"/>
      <c r="E241" s="85"/>
      <c r="F241" s="85"/>
      <c r="G241" s="85"/>
      <c r="H241" s="85"/>
      <c r="I241" s="85"/>
      <c r="J241" s="85"/>
      <c r="K241" s="85"/>
      <c r="L241" s="85"/>
      <c r="M241" s="85"/>
      <c r="N241" s="85"/>
      <c r="P241" s="85"/>
      <c r="Q241" s="85"/>
      <c r="R241" s="85"/>
      <c r="S241" s="85"/>
      <c r="T241" s="85"/>
      <c r="U241" s="85"/>
      <c r="V241" s="85"/>
      <c r="W241" s="85"/>
      <c r="X241" s="85"/>
      <c r="Y241" s="85"/>
      <c r="Z241" s="85"/>
      <c r="AA241" s="85"/>
      <c r="AC241">
        <f t="shared" si="4"/>
        <v>0</v>
      </c>
    </row>
    <row r="242" spans="1:29" x14ac:dyDescent="0.35">
      <c r="A242">
        <v>21</v>
      </c>
      <c r="B242">
        <v>237</v>
      </c>
      <c r="C242" s="85"/>
      <c r="D242" s="85"/>
      <c r="E242" s="85"/>
      <c r="F242" s="85"/>
      <c r="G242" s="85"/>
      <c r="H242" s="85"/>
      <c r="I242" s="85"/>
      <c r="J242" s="85"/>
      <c r="K242" s="85"/>
      <c r="L242" s="85"/>
      <c r="M242" s="85"/>
      <c r="N242" s="85"/>
      <c r="P242" s="85"/>
      <c r="Q242" s="85"/>
      <c r="R242" s="85"/>
      <c r="S242" s="85"/>
      <c r="T242" s="85"/>
      <c r="U242" s="85"/>
      <c r="V242" s="85"/>
      <c r="W242" s="85"/>
      <c r="X242" s="85"/>
      <c r="Y242" s="85"/>
      <c r="Z242" s="85"/>
      <c r="AA242" s="85"/>
      <c r="AC242">
        <f t="shared" si="4"/>
        <v>0</v>
      </c>
    </row>
    <row r="243" spans="1:29" x14ac:dyDescent="0.35">
      <c r="A243">
        <v>21</v>
      </c>
      <c r="B243">
        <v>238</v>
      </c>
      <c r="C243" s="85">
        <f>LEN('21'!D45)</f>
        <v>54</v>
      </c>
      <c r="D243" s="85"/>
      <c r="E243" s="85"/>
      <c r="F243" s="85"/>
      <c r="G243" s="85"/>
      <c r="H243" s="85"/>
      <c r="I243" s="85"/>
      <c r="J243" s="85"/>
      <c r="K243" s="85"/>
      <c r="L243" s="85"/>
      <c r="M243" s="85"/>
      <c r="N243" s="85"/>
      <c r="P243" s="85">
        <v>82</v>
      </c>
      <c r="Q243" s="85"/>
      <c r="R243" s="85"/>
      <c r="S243" s="85"/>
      <c r="T243" s="85"/>
      <c r="U243" s="85"/>
      <c r="V243" s="85"/>
      <c r="W243" s="85"/>
      <c r="X243" s="85"/>
      <c r="Y243" s="85"/>
      <c r="Z243" s="85"/>
      <c r="AA243" s="85"/>
      <c r="AC243">
        <f t="shared" si="4"/>
        <v>0</v>
      </c>
    </row>
    <row r="244" spans="1:29" x14ac:dyDescent="0.35">
      <c r="A244">
        <v>21</v>
      </c>
      <c r="B244">
        <v>239</v>
      </c>
      <c r="C244" s="85"/>
      <c r="D244" s="85"/>
      <c r="E244" s="85"/>
      <c r="F244" s="85"/>
      <c r="G244" s="85"/>
      <c r="H244" s="85"/>
      <c r="I244" s="85"/>
      <c r="J244" s="85"/>
      <c r="K244" s="85"/>
      <c r="L244" s="85"/>
      <c r="M244" s="85"/>
      <c r="N244" s="85"/>
      <c r="P244" s="85"/>
      <c r="Q244" s="85"/>
      <c r="R244" s="85"/>
      <c r="S244" s="85"/>
      <c r="T244" s="85"/>
      <c r="U244" s="85"/>
      <c r="V244" s="85"/>
      <c r="W244" s="85"/>
      <c r="X244" s="85"/>
      <c r="Y244" s="85"/>
      <c r="Z244" s="85"/>
      <c r="AA244" s="85"/>
      <c r="AC244">
        <f t="shared" si="4"/>
        <v>0</v>
      </c>
    </row>
    <row r="245" spans="1:29" x14ac:dyDescent="0.35">
      <c r="A245">
        <v>21</v>
      </c>
      <c r="B245">
        <v>240</v>
      </c>
      <c r="C245" s="85">
        <f>LEN('21'!D47)</f>
        <v>466</v>
      </c>
      <c r="D245" s="85"/>
      <c r="E245" s="85"/>
      <c r="F245" s="85"/>
      <c r="G245" s="85"/>
      <c r="H245" s="85"/>
      <c r="I245" s="85"/>
      <c r="J245" s="85"/>
      <c r="K245" s="85"/>
      <c r="L245" s="85"/>
      <c r="M245" s="85"/>
      <c r="N245" s="85"/>
      <c r="P245" s="85">
        <v>82</v>
      </c>
      <c r="Q245" s="85"/>
      <c r="R245" s="85"/>
      <c r="S245" s="85"/>
      <c r="T245" s="85"/>
      <c r="U245" s="85"/>
      <c r="V245" s="85"/>
      <c r="W245" s="85"/>
      <c r="X245" s="85"/>
      <c r="Y245" s="85"/>
      <c r="Z245" s="85"/>
      <c r="AA245" s="85"/>
      <c r="AC245">
        <f t="shared" si="4"/>
        <v>1</v>
      </c>
    </row>
    <row r="246" spans="1:29" x14ac:dyDescent="0.35">
      <c r="A246">
        <v>21</v>
      </c>
      <c r="B246">
        <v>241</v>
      </c>
      <c r="C246" s="85"/>
      <c r="D246" s="85"/>
      <c r="E246" s="85"/>
      <c r="F246" s="85"/>
      <c r="G246" s="85"/>
      <c r="H246" s="85"/>
      <c r="I246" s="85"/>
      <c r="J246" s="85"/>
      <c r="K246" s="85"/>
      <c r="L246" s="85"/>
      <c r="M246" s="85"/>
      <c r="N246" s="85"/>
      <c r="P246" s="85"/>
      <c r="Q246" s="85"/>
      <c r="R246" s="85"/>
      <c r="S246" s="85"/>
      <c r="T246" s="85"/>
      <c r="U246" s="85"/>
      <c r="V246" s="85"/>
      <c r="W246" s="85"/>
      <c r="X246" s="85"/>
      <c r="Y246" s="85"/>
      <c r="Z246" s="85"/>
      <c r="AA246" s="85"/>
      <c r="AC246">
        <f t="shared" si="4"/>
        <v>0</v>
      </c>
    </row>
    <row r="247" spans="1:29" x14ac:dyDescent="0.35">
      <c r="A247">
        <v>21</v>
      </c>
      <c r="B247">
        <v>242</v>
      </c>
      <c r="C247" s="85"/>
      <c r="D247" s="85"/>
      <c r="E247" s="85"/>
      <c r="F247" s="85"/>
      <c r="G247" s="85"/>
      <c r="H247" s="85"/>
      <c r="I247" s="85"/>
      <c r="J247" s="85"/>
      <c r="K247" s="85"/>
      <c r="L247" s="85"/>
      <c r="M247" s="85"/>
      <c r="N247" s="85"/>
      <c r="P247" s="85"/>
      <c r="Q247" s="85"/>
      <c r="R247" s="85"/>
      <c r="S247" s="85"/>
      <c r="T247" s="85"/>
      <c r="U247" s="85"/>
      <c r="V247" s="85"/>
      <c r="W247" s="85"/>
      <c r="X247" s="85"/>
      <c r="Y247" s="85"/>
      <c r="Z247" s="85"/>
      <c r="AA247" s="85"/>
      <c r="AC247">
        <f t="shared" si="4"/>
        <v>0</v>
      </c>
    </row>
    <row r="248" spans="1:29" x14ac:dyDescent="0.35">
      <c r="A248">
        <v>21</v>
      </c>
      <c r="B248">
        <v>243</v>
      </c>
      <c r="C248" s="85"/>
      <c r="D248" s="85"/>
      <c r="E248" s="85"/>
      <c r="F248" s="85"/>
      <c r="G248" s="85"/>
      <c r="H248" s="85"/>
      <c r="I248" s="85"/>
      <c r="J248" s="85"/>
      <c r="K248" s="85"/>
      <c r="L248" s="85"/>
      <c r="M248" s="85"/>
      <c r="N248" s="85"/>
      <c r="P248" s="85"/>
      <c r="Q248" s="85"/>
      <c r="R248" s="85"/>
      <c r="S248" s="85"/>
      <c r="T248" s="85"/>
      <c r="U248" s="85"/>
      <c r="V248" s="85"/>
      <c r="W248" s="85"/>
      <c r="X248" s="85"/>
      <c r="Y248" s="85"/>
      <c r="Z248" s="85"/>
      <c r="AA248" s="85"/>
      <c r="AC248">
        <f t="shared" si="4"/>
        <v>0</v>
      </c>
    </row>
    <row r="249" spans="1:29" x14ac:dyDescent="0.35">
      <c r="A249">
        <v>21</v>
      </c>
      <c r="B249">
        <v>244</v>
      </c>
      <c r="C249" s="85"/>
      <c r="D249" s="85"/>
      <c r="E249" s="85"/>
      <c r="F249" s="85"/>
      <c r="G249" s="85"/>
      <c r="H249" s="85"/>
      <c r="I249" s="85"/>
      <c r="J249" s="85"/>
      <c r="K249" s="85"/>
      <c r="L249" s="85"/>
      <c r="M249" s="85"/>
      <c r="N249" s="85"/>
      <c r="P249" s="85"/>
      <c r="Q249" s="85"/>
      <c r="R249" s="85"/>
      <c r="S249" s="85"/>
      <c r="T249" s="85"/>
      <c r="U249" s="85"/>
      <c r="V249" s="85"/>
      <c r="W249" s="85"/>
      <c r="X249" s="85"/>
      <c r="Y249" s="85"/>
      <c r="Z249" s="85"/>
      <c r="AA249" s="85"/>
      <c r="AC249">
        <f t="shared" si="4"/>
        <v>0</v>
      </c>
    </row>
    <row r="250" spans="1:29" x14ac:dyDescent="0.35">
      <c r="A250">
        <v>21</v>
      </c>
      <c r="B250">
        <v>245</v>
      </c>
      <c r="C250" s="85"/>
      <c r="D250" s="85"/>
      <c r="E250" s="85"/>
      <c r="F250" s="85"/>
      <c r="G250" s="85"/>
      <c r="H250" s="85"/>
      <c r="I250" s="85"/>
      <c r="J250" s="85"/>
      <c r="K250" s="85"/>
      <c r="L250" s="85"/>
      <c r="M250" s="85"/>
      <c r="N250" s="85"/>
      <c r="P250" s="85"/>
      <c r="Q250" s="85"/>
      <c r="R250" s="85"/>
      <c r="S250" s="85"/>
      <c r="T250" s="85"/>
      <c r="U250" s="85"/>
      <c r="V250" s="85"/>
      <c r="W250" s="85"/>
      <c r="X250" s="85"/>
      <c r="Y250" s="85"/>
      <c r="Z250" s="85"/>
      <c r="AA250" s="85"/>
      <c r="AC250">
        <f t="shared" si="4"/>
        <v>0</v>
      </c>
    </row>
    <row r="251" spans="1:29" x14ac:dyDescent="0.35">
      <c r="A251">
        <v>21</v>
      </c>
      <c r="B251">
        <v>246</v>
      </c>
      <c r="C251" s="85">
        <f>LEN('21'!D67)</f>
        <v>0</v>
      </c>
      <c r="D251" s="85"/>
      <c r="E251" s="85"/>
      <c r="F251" s="85"/>
      <c r="G251" s="85"/>
      <c r="H251" s="85"/>
      <c r="I251" s="85"/>
      <c r="J251" s="85"/>
      <c r="K251" s="85"/>
      <c r="L251" s="85"/>
      <c r="M251" s="85"/>
      <c r="N251" s="85"/>
      <c r="P251" s="85">
        <v>82</v>
      </c>
      <c r="Q251" s="85"/>
      <c r="R251" s="85"/>
      <c r="S251" s="85"/>
      <c r="T251" s="85"/>
      <c r="U251" s="85"/>
      <c r="V251" s="85"/>
      <c r="W251" s="85"/>
      <c r="X251" s="85"/>
      <c r="Y251" s="85"/>
      <c r="Z251" s="85"/>
      <c r="AA251" s="85"/>
      <c r="AC251">
        <f t="shared" si="4"/>
        <v>0</v>
      </c>
    </row>
    <row r="252" spans="1:29" x14ac:dyDescent="0.35">
      <c r="A252">
        <v>21</v>
      </c>
      <c r="B252">
        <v>247</v>
      </c>
      <c r="C252" s="85"/>
      <c r="D252" s="85"/>
      <c r="E252" s="85"/>
      <c r="F252" s="85"/>
      <c r="G252" s="85"/>
      <c r="H252" s="85"/>
      <c r="I252" s="85"/>
      <c r="J252" s="85"/>
      <c r="K252" s="85"/>
      <c r="L252" s="85"/>
      <c r="M252" s="85"/>
      <c r="N252" s="85"/>
      <c r="P252" s="85"/>
      <c r="Q252" s="85"/>
      <c r="R252" s="85"/>
      <c r="S252" s="85"/>
      <c r="T252" s="85"/>
      <c r="U252" s="85"/>
      <c r="V252" s="85"/>
      <c r="W252" s="85"/>
      <c r="X252" s="85"/>
      <c r="Y252" s="85"/>
      <c r="Z252" s="85"/>
      <c r="AA252" s="85"/>
      <c r="AC252">
        <f t="shared" si="4"/>
        <v>0</v>
      </c>
    </row>
    <row r="253" spans="1:29" x14ac:dyDescent="0.35">
      <c r="A253">
        <v>21</v>
      </c>
      <c r="B253">
        <v>248</v>
      </c>
      <c r="C253" s="85">
        <f>LEN('21'!D69)</f>
        <v>0</v>
      </c>
      <c r="D253" s="85"/>
      <c r="E253" s="85"/>
      <c r="F253" s="85"/>
      <c r="G253" s="85"/>
      <c r="H253" s="85"/>
      <c r="I253" s="85"/>
      <c r="J253" s="85"/>
      <c r="K253" s="85"/>
      <c r="L253" s="85"/>
      <c r="M253" s="85"/>
      <c r="N253" s="85"/>
      <c r="P253" s="85">
        <v>82</v>
      </c>
      <c r="Q253" s="85"/>
      <c r="R253" s="85"/>
      <c r="S253" s="85"/>
      <c r="T253" s="85"/>
      <c r="U253" s="85"/>
      <c r="V253" s="85"/>
      <c r="W253" s="85"/>
      <c r="X253" s="85"/>
      <c r="Y253" s="85"/>
      <c r="Z253" s="85"/>
      <c r="AA253" s="85"/>
      <c r="AC253">
        <f t="shared" si="4"/>
        <v>0</v>
      </c>
    </row>
    <row r="254" spans="1:29" x14ac:dyDescent="0.35">
      <c r="A254">
        <v>21</v>
      </c>
      <c r="B254">
        <v>249</v>
      </c>
      <c r="C254" s="85"/>
      <c r="D254" s="85"/>
      <c r="E254" s="85"/>
      <c r="F254" s="85"/>
      <c r="G254" s="85"/>
      <c r="H254" s="85"/>
      <c r="I254" s="85"/>
      <c r="J254" s="85"/>
      <c r="K254" s="85"/>
      <c r="L254" s="85"/>
      <c r="M254" s="85"/>
      <c r="N254" s="85"/>
      <c r="P254" s="85"/>
      <c r="Q254" s="85"/>
      <c r="R254" s="85"/>
      <c r="S254" s="85"/>
      <c r="T254" s="85"/>
      <c r="U254" s="85"/>
      <c r="V254" s="85"/>
      <c r="W254" s="85"/>
      <c r="X254" s="85"/>
      <c r="Y254" s="85"/>
      <c r="Z254" s="85"/>
      <c r="AA254" s="85"/>
      <c r="AC254">
        <f t="shared" si="4"/>
        <v>0</v>
      </c>
    </row>
    <row r="255" spans="1:29" x14ac:dyDescent="0.35">
      <c r="A255">
        <v>21</v>
      </c>
      <c r="B255">
        <v>250</v>
      </c>
      <c r="C255" s="85"/>
      <c r="D255" s="85"/>
      <c r="E255" s="85"/>
      <c r="F255" s="85"/>
      <c r="G255" s="85"/>
      <c r="H255" s="85"/>
      <c r="I255" s="85"/>
      <c r="J255" s="85"/>
      <c r="K255" s="85"/>
      <c r="L255" s="85"/>
      <c r="M255" s="85"/>
      <c r="N255" s="85"/>
      <c r="P255" s="85"/>
      <c r="Q255" s="85"/>
      <c r="R255" s="85"/>
      <c r="S255" s="85"/>
      <c r="T255" s="85"/>
      <c r="U255" s="85"/>
      <c r="V255" s="85"/>
      <c r="W255" s="85"/>
      <c r="X255" s="85"/>
      <c r="Y255" s="85"/>
      <c r="Z255" s="85"/>
      <c r="AA255" s="85"/>
      <c r="AC255">
        <f t="shared" si="4"/>
        <v>0</v>
      </c>
    </row>
    <row r="256" spans="1:29" x14ac:dyDescent="0.35">
      <c r="A256">
        <v>21</v>
      </c>
      <c r="B256">
        <v>251</v>
      </c>
      <c r="C256" s="85"/>
      <c r="D256" s="85"/>
      <c r="E256" s="85"/>
      <c r="F256" s="85"/>
      <c r="G256" s="85"/>
      <c r="H256" s="85"/>
      <c r="I256" s="85"/>
      <c r="J256" s="85"/>
      <c r="K256" s="85"/>
      <c r="L256" s="85"/>
      <c r="M256" s="85"/>
      <c r="N256" s="85"/>
      <c r="P256" s="85"/>
      <c r="Q256" s="85"/>
      <c r="R256" s="85"/>
      <c r="S256" s="85"/>
      <c r="T256" s="85"/>
      <c r="U256" s="85"/>
      <c r="V256" s="85"/>
      <c r="W256" s="85"/>
      <c r="X256" s="85"/>
      <c r="Y256" s="85"/>
      <c r="Z256" s="85"/>
      <c r="AA256" s="85"/>
      <c r="AC256">
        <f t="shared" si="4"/>
        <v>0</v>
      </c>
    </row>
    <row r="257" spans="1:29" x14ac:dyDescent="0.35">
      <c r="A257">
        <v>21</v>
      </c>
      <c r="B257">
        <v>252</v>
      </c>
      <c r="C257" s="85"/>
      <c r="D257" s="85"/>
      <c r="E257" s="85"/>
      <c r="F257" s="85"/>
      <c r="G257" s="85"/>
      <c r="H257" s="85"/>
      <c r="I257" s="85"/>
      <c r="J257" s="85"/>
      <c r="K257" s="85"/>
      <c r="L257" s="85"/>
      <c r="M257" s="85"/>
      <c r="N257" s="85"/>
      <c r="P257" s="85"/>
      <c r="Q257" s="85"/>
      <c r="R257" s="85"/>
      <c r="S257" s="85"/>
      <c r="T257" s="85"/>
      <c r="U257" s="85"/>
      <c r="V257" s="85"/>
      <c r="W257" s="85"/>
      <c r="X257" s="85"/>
      <c r="Y257" s="85"/>
      <c r="Z257" s="85"/>
      <c r="AA257" s="85"/>
      <c r="AC257">
        <f t="shared" si="4"/>
        <v>0</v>
      </c>
    </row>
    <row r="258" spans="1:29" x14ac:dyDescent="0.35">
      <c r="A258">
        <v>21</v>
      </c>
      <c r="B258">
        <v>253</v>
      </c>
      <c r="C258" s="85"/>
      <c r="D258" s="85"/>
      <c r="E258" s="85"/>
      <c r="F258" s="85"/>
      <c r="G258" s="85"/>
      <c r="H258" s="85"/>
      <c r="I258" s="85"/>
      <c r="J258" s="85"/>
      <c r="K258" s="85"/>
      <c r="L258" s="85"/>
      <c r="M258" s="85"/>
      <c r="N258" s="85"/>
      <c r="P258" s="85"/>
      <c r="Q258" s="85"/>
      <c r="R258" s="85"/>
      <c r="S258" s="85"/>
      <c r="T258" s="85"/>
      <c r="U258" s="85"/>
      <c r="V258" s="85"/>
      <c r="W258" s="85"/>
      <c r="X258" s="85"/>
      <c r="Y258" s="85"/>
      <c r="Z258" s="85"/>
      <c r="AA258" s="85"/>
      <c r="AC258">
        <f t="shared" si="4"/>
        <v>0</v>
      </c>
    </row>
    <row r="259" spans="1:29" x14ac:dyDescent="0.35">
      <c r="A259">
        <v>21</v>
      </c>
      <c r="B259">
        <v>254</v>
      </c>
      <c r="C259" s="85">
        <f>LEN('21'!D88)</f>
        <v>0</v>
      </c>
      <c r="D259" s="85"/>
      <c r="E259" s="85"/>
      <c r="F259" s="85"/>
      <c r="G259" s="85"/>
      <c r="H259" s="85"/>
      <c r="I259" s="85"/>
      <c r="J259" s="85"/>
      <c r="K259" s="85"/>
      <c r="L259" s="85"/>
      <c r="M259" s="85"/>
      <c r="N259" s="85"/>
      <c r="P259" s="85">
        <v>82</v>
      </c>
      <c r="Q259" s="85"/>
      <c r="R259" s="85"/>
      <c r="S259" s="85"/>
      <c r="T259" s="85"/>
      <c r="U259" s="85"/>
      <c r="V259" s="85"/>
      <c r="W259" s="85"/>
      <c r="X259" s="85"/>
      <c r="Y259" s="85"/>
      <c r="Z259" s="85"/>
      <c r="AA259" s="85"/>
      <c r="AC259">
        <f t="shared" si="4"/>
        <v>0</v>
      </c>
    </row>
    <row r="260" spans="1:29" x14ac:dyDescent="0.35">
      <c r="A260">
        <v>21</v>
      </c>
      <c r="B260">
        <v>255</v>
      </c>
      <c r="C260" s="85"/>
      <c r="D260" s="85"/>
      <c r="E260" s="85"/>
      <c r="F260" s="85"/>
      <c r="G260" s="85"/>
      <c r="H260" s="85"/>
      <c r="I260" s="85"/>
      <c r="J260" s="85"/>
      <c r="K260" s="85"/>
      <c r="L260" s="85"/>
      <c r="M260" s="85"/>
      <c r="N260" s="85"/>
      <c r="P260" s="85"/>
      <c r="Q260" s="85"/>
      <c r="R260" s="85"/>
      <c r="S260" s="85"/>
      <c r="T260" s="85"/>
      <c r="U260" s="85"/>
      <c r="V260" s="85"/>
      <c r="W260" s="85"/>
      <c r="X260" s="85"/>
      <c r="Y260" s="85"/>
      <c r="Z260" s="85"/>
      <c r="AA260" s="85"/>
      <c r="AC260">
        <f t="shared" si="4"/>
        <v>0</v>
      </c>
    </row>
    <row r="261" spans="1:29" x14ac:dyDescent="0.35">
      <c r="A261">
        <v>21</v>
      </c>
      <c r="B261">
        <v>256</v>
      </c>
      <c r="C261" s="85">
        <f>LEN('21'!D90)</f>
        <v>0</v>
      </c>
      <c r="D261" s="85"/>
      <c r="E261" s="85"/>
      <c r="F261" s="85"/>
      <c r="G261" s="85"/>
      <c r="H261" s="85"/>
      <c r="I261" s="85"/>
      <c r="J261" s="85"/>
      <c r="K261" s="85"/>
      <c r="L261" s="85"/>
      <c r="M261" s="85"/>
      <c r="N261" s="85"/>
      <c r="P261" s="85">
        <v>82</v>
      </c>
      <c r="Q261" s="85"/>
      <c r="R261" s="85"/>
      <c r="S261" s="85"/>
      <c r="T261" s="85"/>
      <c r="U261" s="85"/>
      <c r="V261" s="85"/>
      <c r="W261" s="85"/>
      <c r="X261" s="85"/>
      <c r="Y261" s="85"/>
      <c r="Z261" s="85"/>
      <c r="AA261" s="85"/>
      <c r="AC261">
        <f t="shared" si="4"/>
        <v>0</v>
      </c>
    </row>
    <row r="262" spans="1:29" x14ac:dyDescent="0.35">
      <c r="A262">
        <v>21</v>
      </c>
      <c r="B262">
        <v>257</v>
      </c>
      <c r="C262" s="85"/>
      <c r="D262" s="85"/>
      <c r="E262" s="85"/>
      <c r="F262" s="85"/>
      <c r="G262" s="85"/>
      <c r="H262" s="85"/>
      <c r="I262" s="85"/>
      <c r="J262" s="85"/>
      <c r="K262" s="85"/>
      <c r="L262" s="85"/>
      <c r="M262" s="85"/>
      <c r="N262" s="85"/>
      <c r="P262" s="85"/>
      <c r="Q262" s="85"/>
      <c r="R262" s="85"/>
      <c r="S262" s="85"/>
      <c r="T262" s="85"/>
      <c r="U262" s="85"/>
      <c r="V262" s="85"/>
      <c r="W262" s="85"/>
      <c r="X262" s="85"/>
      <c r="Y262" s="85"/>
      <c r="Z262" s="85"/>
      <c r="AA262" s="85"/>
      <c r="AC262">
        <f t="shared" si="4"/>
        <v>0</v>
      </c>
    </row>
    <row r="263" spans="1:29" x14ac:dyDescent="0.35">
      <c r="A263">
        <v>21</v>
      </c>
      <c r="B263">
        <v>258</v>
      </c>
      <c r="C263" s="85"/>
      <c r="D263" s="85"/>
      <c r="E263" s="85"/>
      <c r="F263" s="85"/>
      <c r="G263" s="85"/>
      <c r="H263" s="85"/>
      <c r="I263" s="85"/>
      <c r="J263" s="85"/>
      <c r="K263" s="85"/>
      <c r="L263" s="85"/>
      <c r="M263" s="85"/>
      <c r="N263" s="85"/>
      <c r="P263" s="85"/>
      <c r="Q263" s="85"/>
      <c r="R263" s="85"/>
      <c r="S263" s="85"/>
      <c r="T263" s="85"/>
      <c r="U263" s="85"/>
      <c r="V263" s="85"/>
      <c r="W263" s="85"/>
      <c r="X263" s="85"/>
      <c r="Y263" s="85"/>
      <c r="Z263" s="85"/>
      <c r="AA263" s="85"/>
      <c r="AC263">
        <f t="shared" si="4"/>
        <v>0</v>
      </c>
    </row>
    <row r="264" spans="1:29" x14ac:dyDescent="0.35">
      <c r="A264">
        <v>21</v>
      </c>
      <c r="B264">
        <v>259</v>
      </c>
      <c r="C264" s="85"/>
      <c r="D264" s="85"/>
      <c r="E264" s="85"/>
      <c r="F264" s="85"/>
      <c r="G264" s="85"/>
      <c r="H264" s="85"/>
      <c r="I264" s="85"/>
      <c r="J264" s="85"/>
      <c r="K264" s="85"/>
      <c r="L264" s="85"/>
      <c r="M264" s="85"/>
      <c r="N264" s="85"/>
      <c r="P264" s="85"/>
      <c r="Q264" s="85"/>
      <c r="R264" s="85"/>
      <c r="S264" s="85"/>
      <c r="T264" s="85"/>
      <c r="U264" s="85"/>
      <c r="V264" s="85"/>
      <c r="W264" s="85"/>
      <c r="X264" s="85"/>
      <c r="Y264" s="85"/>
      <c r="Z264" s="85"/>
      <c r="AA264" s="85"/>
      <c r="AC264">
        <f t="shared" si="4"/>
        <v>0</v>
      </c>
    </row>
    <row r="265" spans="1:29" x14ac:dyDescent="0.35">
      <c r="A265">
        <v>21</v>
      </c>
      <c r="B265">
        <v>260</v>
      </c>
      <c r="C265" s="85"/>
      <c r="D265" s="85"/>
      <c r="E265" s="85"/>
      <c r="F265" s="85"/>
      <c r="G265" s="85"/>
      <c r="H265" s="85"/>
      <c r="I265" s="85"/>
      <c r="J265" s="85"/>
      <c r="K265" s="85"/>
      <c r="L265" s="85"/>
      <c r="M265" s="85"/>
      <c r="N265" s="85"/>
      <c r="P265" s="85"/>
      <c r="Q265" s="85"/>
      <c r="R265" s="85"/>
      <c r="S265" s="85"/>
      <c r="T265" s="85"/>
      <c r="U265" s="85"/>
      <c r="V265" s="85"/>
      <c r="W265" s="85"/>
      <c r="X265" s="85"/>
      <c r="Y265" s="85"/>
      <c r="Z265" s="85"/>
      <c r="AA265" s="85"/>
      <c r="AC265">
        <f t="shared" si="4"/>
        <v>0</v>
      </c>
    </row>
    <row r="266" spans="1:29" x14ac:dyDescent="0.35">
      <c r="A266">
        <v>21</v>
      </c>
      <c r="B266">
        <v>261</v>
      </c>
      <c r="C266" s="85"/>
      <c r="D266" s="85"/>
      <c r="E266" s="85"/>
      <c r="F266" s="85"/>
      <c r="G266" s="85"/>
      <c r="H266" s="85"/>
      <c r="I266" s="85"/>
      <c r="J266" s="85"/>
      <c r="K266" s="85"/>
      <c r="L266" s="85"/>
      <c r="M266" s="85"/>
      <c r="N266" s="85"/>
      <c r="P266" s="85"/>
      <c r="Q266" s="85"/>
      <c r="R266" s="85"/>
      <c r="S266" s="85"/>
      <c r="T266" s="85"/>
      <c r="U266" s="85"/>
      <c r="V266" s="85"/>
      <c r="W266" s="85"/>
      <c r="X266" s="85"/>
      <c r="Y266" s="85"/>
      <c r="Z266" s="85"/>
      <c r="AA266" s="85"/>
      <c r="AC266">
        <f t="shared" si="4"/>
        <v>0</v>
      </c>
    </row>
    <row r="267" spans="1:29" x14ac:dyDescent="0.35">
      <c r="A267">
        <v>21</v>
      </c>
      <c r="B267">
        <v>262</v>
      </c>
      <c r="C267" s="85">
        <f>LEN('21'!D109)</f>
        <v>0</v>
      </c>
      <c r="D267" s="85"/>
      <c r="E267" s="85"/>
      <c r="F267" s="85"/>
      <c r="G267" s="85"/>
      <c r="H267" s="85"/>
      <c r="I267" s="85"/>
      <c r="J267" s="85"/>
      <c r="K267" s="85"/>
      <c r="L267" s="85"/>
      <c r="M267" s="85"/>
      <c r="N267" s="85"/>
      <c r="P267" s="85">
        <v>82</v>
      </c>
      <c r="Q267" s="85"/>
      <c r="R267" s="85"/>
      <c r="S267" s="85"/>
      <c r="T267" s="85"/>
      <c r="U267" s="85"/>
      <c r="V267" s="85"/>
      <c r="W267" s="85"/>
      <c r="X267" s="85"/>
      <c r="Y267" s="85"/>
      <c r="Z267" s="85"/>
      <c r="AA267" s="85"/>
      <c r="AC267">
        <f t="shared" si="4"/>
        <v>0</v>
      </c>
    </row>
    <row r="268" spans="1:29" x14ac:dyDescent="0.35">
      <c r="A268">
        <v>21</v>
      </c>
      <c r="B268">
        <v>263</v>
      </c>
      <c r="C268" s="85"/>
      <c r="D268" s="85"/>
      <c r="E268" s="85"/>
      <c r="F268" s="85"/>
      <c r="G268" s="85"/>
      <c r="H268" s="85"/>
      <c r="I268" s="85"/>
      <c r="J268" s="85"/>
      <c r="K268" s="85"/>
      <c r="L268" s="85"/>
      <c r="M268" s="85"/>
      <c r="N268" s="85"/>
      <c r="P268" s="85"/>
      <c r="Q268" s="85"/>
      <c r="R268" s="85"/>
      <c r="S268" s="85"/>
      <c r="T268" s="85"/>
      <c r="U268" s="85"/>
      <c r="V268" s="85"/>
      <c r="W268" s="85"/>
      <c r="X268" s="85"/>
      <c r="Y268" s="85"/>
      <c r="Z268" s="85"/>
      <c r="AA268" s="85"/>
      <c r="AC268">
        <f t="shared" si="4"/>
        <v>0</v>
      </c>
    </row>
    <row r="269" spans="1:29" x14ac:dyDescent="0.35">
      <c r="A269">
        <v>21</v>
      </c>
      <c r="B269">
        <v>264</v>
      </c>
      <c r="C269" s="85">
        <f>LEN('21'!D111)</f>
        <v>0</v>
      </c>
      <c r="D269" s="85"/>
      <c r="E269" s="85"/>
      <c r="F269" s="85"/>
      <c r="G269" s="85"/>
      <c r="H269" s="85"/>
      <c r="I269" s="85"/>
      <c r="J269" s="85"/>
      <c r="K269" s="85"/>
      <c r="L269" s="85"/>
      <c r="M269" s="85"/>
      <c r="N269" s="85"/>
      <c r="P269" s="85">
        <v>82</v>
      </c>
      <c r="Q269" s="85"/>
      <c r="R269" s="85"/>
      <c r="S269" s="85"/>
      <c r="T269" s="85"/>
      <c r="U269" s="85"/>
      <c r="V269" s="85"/>
      <c r="W269" s="85"/>
      <c r="X269" s="85"/>
      <c r="Y269" s="85"/>
      <c r="Z269" s="85"/>
      <c r="AA269" s="85"/>
      <c r="AC269">
        <f t="shared" si="4"/>
        <v>0</v>
      </c>
    </row>
    <row r="270" spans="1:29" x14ac:dyDescent="0.35">
      <c r="A270">
        <v>21</v>
      </c>
      <c r="B270">
        <v>265</v>
      </c>
      <c r="C270" s="85"/>
      <c r="D270" s="85"/>
      <c r="E270" s="85"/>
      <c r="F270" s="85"/>
      <c r="G270" s="85"/>
      <c r="H270" s="85"/>
      <c r="I270" s="85"/>
      <c r="J270" s="85"/>
      <c r="K270" s="85"/>
      <c r="L270" s="85"/>
      <c r="M270" s="85"/>
      <c r="N270" s="85"/>
      <c r="P270" s="85"/>
      <c r="Q270" s="85"/>
      <c r="R270" s="85"/>
      <c r="S270" s="85"/>
      <c r="T270" s="85"/>
      <c r="U270" s="85"/>
      <c r="V270" s="85"/>
      <c r="W270" s="85"/>
      <c r="X270" s="85"/>
      <c r="Y270" s="85"/>
      <c r="Z270" s="85"/>
      <c r="AA270" s="85"/>
      <c r="AC270">
        <f t="shared" si="4"/>
        <v>0</v>
      </c>
    </row>
    <row r="271" spans="1:29" x14ac:dyDescent="0.35">
      <c r="A271">
        <v>21</v>
      </c>
      <c r="B271">
        <v>266</v>
      </c>
      <c r="C271" s="85"/>
      <c r="D271" s="85"/>
      <c r="E271" s="85"/>
      <c r="F271" s="85"/>
      <c r="G271" s="85"/>
      <c r="H271" s="85"/>
      <c r="I271" s="85"/>
      <c r="J271" s="85"/>
      <c r="K271" s="85"/>
      <c r="L271" s="85"/>
      <c r="M271" s="85"/>
      <c r="N271" s="85"/>
      <c r="P271" s="85"/>
      <c r="Q271" s="85"/>
      <c r="R271" s="85"/>
      <c r="S271" s="85"/>
      <c r="T271" s="85"/>
      <c r="U271" s="85"/>
      <c r="V271" s="85"/>
      <c r="W271" s="85"/>
      <c r="X271" s="85"/>
      <c r="Y271" s="85"/>
      <c r="Z271" s="85"/>
      <c r="AA271" s="85"/>
      <c r="AC271">
        <f t="shared" si="4"/>
        <v>0</v>
      </c>
    </row>
    <row r="272" spans="1:29" x14ac:dyDescent="0.35">
      <c r="A272">
        <v>21</v>
      </c>
      <c r="B272">
        <v>267</v>
      </c>
      <c r="C272" s="85"/>
      <c r="D272" s="85"/>
      <c r="E272" s="85"/>
      <c r="F272" s="85"/>
      <c r="G272" s="85"/>
      <c r="H272" s="85"/>
      <c r="I272" s="85"/>
      <c r="J272" s="85"/>
      <c r="K272" s="85"/>
      <c r="L272" s="85"/>
      <c r="M272" s="85"/>
      <c r="N272" s="85"/>
      <c r="P272" s="85"/>
      <c r="Q272" s="85"/>
      <c r="R272" s="85"/>
      <c r="S272" s="85"/>
      <c r="T272" s="85"/>
      <c r="U272" s="85"/>
      <c r="V272" s="85"/>
      <c r="W272" s="85"/>
      <c r="X272" s="85"/>
      <c r="Y272" s="85"/>
      <c r="Z272" s="85"/>
      <c r="AA272" s="85"/>
      <c r="AC272">
        <f t="shared" si="4"/>
        <v>0</v>
      </c>
    </row>
    <row r="273" spans="1:29" x14ac:dyDescent="0.35">
      <c r="A273">
        <v>21</v>
      </c>
      <c r="B273">
        <v>268</v>
      </c>
      <c r="C273" s="85"/>
      <c r="D273" s="85"/>
      <c r="E273" s="85"/>
      <c r="F273" s="85"/>
      <c r="G273" s="85"/>
      <c r="H273" s="85"/>
      <c r="I273" s="85"/>
      <c r="J273" s="85"/>
      <c r="K273" s="85"/>
      <c r="L273" s="85"/>
      <c r="M273" s="85"/>
      <c r="N273" s="85"/>
      <c r="P273" s="85"/>
      <c r="Q273" s="85"/>
      <c r="R273" s="85"/>
      <c r="S273" s="85"/>
      <c r="T273" s="85"/>
      <c r="U273" s="85"/>
      <c r="V273" s="85"/>
      <c r="W273" s="85"/>
      <c r="X273" s="85"/>
      <c r="Y273" s="85"/>
      <c r="Z273" s="85"/>
      <c r="AA273" s="85"/>
      <c r="AC273">
        <f t="shared" si="4"/>
        <v>0</v>
      </c>
    </row>
    <row r="274" spans="1:29" x14ac:dyDescent="0.35">
      <c r="A274">
        <v>21</v>
      </c>
      <c r="B274">
        <v>269</v>
      </c>
      <c r="C274" s="85"/>
      <c r="D274" s="85"/>
      <c r="E274" s="85"/>
      <c r="F274" s="85"/>
      <c r="G274" s="85"/>
      <c r="H274" s="85"/>
      <c r="I274" s="85"/>
      <c r="J274" s="85"/>
      <c r="K274" s="85"/>
      <c r="L274" s="85"/>
      <c r="M274" s="85"/>
      <c r="N274" s="85"/>
      <c r="P274" s="85"/>
      <c r="Q274" s="85"/>
      <c r="R274" s="85"/>
      <c r="S274" s="85"/>
      <c r="T274" s="85"/>
      <c r="U274" s="85"/>
      <c r="V274" s="85"/>
      <c r="W274" s="85"/>
      <c r="X274" s="85"/>
      <c r="Y274" s="85"/>
      <c r="Z274" s="85"/>
      <c r="AA274" s="85"/>
      <c r="AC274">
        <f t="shared" si="4"/>
        <v>0</v>
      </c>
    </row>
    <row r="275" spans="1:29" x14ac:dyDescent="0.35">
      <c r="A275">
        <v>22</v>
      </c>
      <c r="B275">
        <v>270</v>
      </c>
      <c r="C275" s="85"/>
      <c r="D275" s="85"/>
      <c r="E275" s="85"/>
      <c r="F275" s="85"/>
      <c r="G275" s="85"/>
      <c r="H275" s="85"/>
      <c r="I275" s="85"/>
      <c r="J275" s="85"/>
      <c r="K275" s="85"/>
      <c r="L275" s="85"/>
      <c r="M275" s="85"/>
      <c r="N275" s="85"/>
      <c r="P275" s="85"/>
      <c r="Q275" s="85"/>
      <c r="R275" s="85"/>
      <c r="S275" s="85"/>
      <c r="T275" s="85"/>
      <c r="U275" s="85"/>
      <c r="V275" s="85"/>
      <c r="W275" s="85"/>
      <c r="X275" s="85"/>
      <c r="Y275" s="85"/>
      <c r="Z275" s="85"/>
      <c r="AA275" s="85"/>
      <c r="AC275">
        <f t="shared" si="4"/>
        <v>0</v>
      </c>
    </row>
    <row r="276" spans="1:29" x14ac:dyDescent="0.35">
      <c r="A276">
        <v>22</v>
      </c>
      <c r="B276">
        <v>271</v>
      </c>
      <c r="C276" s="85"/>
      <c r="D276" s="85"/>
      <c r="E276" s="85"/>
      <c r="F276" s="85"/>
      <c r="G276" s="85"/>
      <c r="H276" s="85"/>
      <c r="I276" s="85"/>
      <c r="J276" s="85"/>
      <c r="K276" s="85"/>
      <c r="L276" s="85"/>
      <c r="M276" s="85"/>
      <c r="N276" s="85"/>
      <c r="P276" s="85"/>
      <c r="Q276" s="85"/>
      <c r="R276" s="85"/>
      <c r="S276" s="85"/>
      <c r="T276" s="85"/>
      <c r="U276" s="85"/>
      <c r="V276" s="85"/>
      <c r="W276" s="85"/>
      <c r="X276" s="85"/>
      <c r="Y276" s="85"/>
      <c r="Z276" s="85"/>
      <c r="AA276" s="85"/>
      <c r="AC276">
        <f t="shared" si="4"/>
        <v>0</v>
      </c>
    </row>
    <row r="277" spans="1:29" x14ac:dyDescent="0.35">
      <c r="A277">
        <v>22</v>
      </c>
      <c r="B277">
        <v>272</v>
      </c>
      <c r="C277" s="85"/>
      <c r="D277" s="85"/>
      <c r="E277" s="85"/>
      <c r="F277" s="85"/>
      <c r="G277" s="85"/>
      <c r="H277" s="85"/>
      <c r="I277" s="85"/>
      <c r="J277" s="85"/>
      <c r="K277" s="85"/>
      <c r="L277" s="85"/>
      <c r="M277" s="85"/>
      <c r="N277" s="85"/>
      <c r="P277" s="85"/>
      <c r="Q277" s="85"/>
      <c r="R277" s="85"/>
      <c r="S277" s="85"/>
      <c r="T277" s="85"/>
      <c r="U277" s="85"/>
      <c r="V277" s="85"/>
      <c r="W277" s="85"/>
      <c r="X277" s="85"/>
      <c r="Y277" s="85"/>
      <c r="Z277" s="85"/>
      <c r="AA277" s="85"/>
      <c r="AC277">
        <f t="shared" si="4"/>
        <v>0</v>
      </c>
    </row>
    <row r="278" spans="1:29" x14ac:dyDescent="0.35">
      <c r="A278">
        <v>22</v>
      </c>
      <c r="B278">
        <v>273</v>
      </c>
      <c r="C278" s="85"/>
      <c r="D278" s="85"/>
      <c r="E278" s="85"/>
      <c r="F278" s="85"/>
      <c r="G278" s="85"/>
      <c r="H278" s="85"/>
      <c r="I278" s="85"/>
      <c r="J278" s="85"/>
      <c r="K278" s="85"/>
      <c r="L278" s="85"/>
      <c r="M278" s="85"/>
      <c r="N278" s="85"/>
      <c r="P278" s="85"/>
      <c r="Q278" s="85"/>
      <c r="R278" s="85"/>
      <c r="S278" s="85"/>
      <c r="T278" s="85"/>
      <c r="U278" s="85"/>
      <c r="V278" s="85"/>
      <c r="W278" s="85"/>
      <c r="X278" s="85"/>
      <c r="Y278" s="85"/>
      <c r="Z278" s="85"/>
      <c r="AA278" s="85"/>
      <c r="AC278">
        <f t="shared" si="4"/>
        <v>0</v>
      </c>
    </row>
    <row r="279" spans="1:29" x14ac:dyDescent="0.35">
      <c r="A279">
        <v>22</v>
      </c>
      <c r="B279">
        <v>274</v>
      </c>
      <c r="C279" s="85"/>
      <c r="D279" s="85"/>
      <c r="E279" s="85"/>
      <c r="F279" s="85"/>
      <c r="G279" s="85"/>
      <c r="H279" s="85"/>
      <c r="I279" s="85"/>
      <c r="J279" s="85"/>
      <c r="K279" s="85"/>
      <c r="L279" s="85"/>
      <c r="M279" s="85"/>
      <c r="N279" s="85"/>
      <c r="P279" s="85"/>
      <c r="Q279" s="85"/>
      <c r="R279" s="85"/>
      <c r="S279" s="85"/>
      <c r="T279" s="85"/>
      <c r="U279" s="85"/>
      <c r="V279" s="85"/>
      <c r="W279" s="85"/>
      <c r="X279" s="85"/>
      <c r="Y279" s="85"/>
      <c r="Z279" s="85"/>
      <c r="AA279" s="85"/>
      <c r="AC279">
        <f t="shared" si="4"/>
        <v>0</v>
      </c>
    </row>
    <row r="280" spans="1:29" x14ac:dyDescent="0.35">
      <c r="A280">
        <v>22</v>
      </c>
      <c r="B280">
        <v>275</v>
      </c>
      <c r="C280" s="85"/>
      <c r="D280" s="85"/>
      <c r="E280" s="85"/>
      <c r="F280" s="85"/>
      <c r="G280" s="85"/>
      <c r="H280" s="85"/>
      <c r="I280" s="85"/>
      <c r="J280" s="85"/>
      <c r="K280" s="85"/>
      <c r="L280" s="85"/>
      <c r="M280" s="85"/>
      <c r="N280" s="85"/>
      <c r="P280" s="85"/>
      <c r="Q280" s="85"/>
      <c r="R280" s="85"/>
      <c r="S280" s="85"/>
      <c r="T280" s="85"/>
      <c r="U280" s="85"/>
      <c r="V280" s="85"/>
      <c r="W280" s="85"/>
      <c r="X280" s="85"/>
      <c r="Y280" s="85"/>
      <c r="Z280" s="85"/>
      <c r="AA280" s="85"/>
      <c r="AC280">
        <f t="shared" si="4"/>
        <v>0</v>
      </c>
    </row>
    <row r="281" spans="1:29" x14ac:dyDescent="0.35">
      <c r="A281">
        <v>22</v>
      </c>
      <c r="B281">
        <v>276</v>
      </c>
      <c r="C281" s="85"/>
      <c r="D281" s="85"/>
      <c r="E281" s="85"/>
      <c r="F281" s="85"/>
      <c r="G281" s="85"/>
      <c r="H281" s="85"/>
      <c r="I281" s="85"/>
      <c r="J281" s="85"/>
      <c r="K281" s="85"/>
      <c r="L281" s="85"/>
      <c r="M281" s="85"/>
      <c r="N281" s="85"/>
      <c r="P281" s="85"/>
      <c r="Q281" s="85"/>
      <c r="R281" s="85"/>
      <c r="S281" s="85"/>
      <c r="T281" s="85"/>
      <c r="U281" s="85"/>
      <c r="V281" s="85"/>
      <c r="W281" s="85"/>
      <c r="X281" s="85"/>
      <c r="Y281" s="85"/>
      <c r="Z281" s="85"/>
      <c r="AA281" s="85"/>
      <c r="AC281">
        <f t="shared" si="4"/>
        <v>0</v>
      </c>
    </row>
    <row r="282" spans="1:29" x14ac:dyDescent="0.35">
      <c r="A282">
        <v>22</v>
      </c>
      <c r="B282">
        <v>277</v>
      </c>
      <c r="C282" s="85"/>
      <c r="D282" s="85"/>
      <c r="E282" s="85"/>
      <c r="F282" s="85"/>
      <c r="G282" s="85"/>
      <c r="H282" s="85"/>
      <c r="I282" s="85"/>
      <c r="J282" s="85"/>
      <c r="K282" s="85"/>
      <c r="L282" s="85"/>
      <c r="M282" s="85"/>
      <c r="N282" s="85"/>
      <c r="P282" s="85"/>
      <c r="Q282" s="85"/>
      <c r="R282" s="85"/>
      <c r="S282" s="85"/>
      <c r="T282" s="85"/>
      <c r="U282" s="85"/>
      <c r="V282" s="85"/>
      <c r="W282" s="85"/>
      <c r="X282" s="85"/>
      <c r="Y282" s="85"/>
      <c r="Z282" s="85"/>
      <c r="AA282" s="85"/>
      <c r="AC282">
        <f t="shared" si="4"/>
        <v>0</v>
      </c>
    </row>
    <row r="283" spans="1:29" x14ac:dyDescent="0.35">
      <c r="A283">
        <v>22</v>
      </c>
      <c r="B283">
        <v>278</v>
      </c>
      <c r="C283" s="85"/>
      <c r="D283" s="85"/>
      <c r="E283" s="85"/>
      <c r="F283" s="85"/>
      <c r="G283" s="85"/>
      <c r="H283" s="85"/>
      <c r="I283" s="85"/>
      <c r="J283" s="85"/>
      <c r="K283" s="85"/>
      <c r="L283" s="85"/>
      <c r="M283" s="85"/>
      <c r="N283" s="85"/>
      <c r="P283" s="85"/>
      <c r="Q283" s="85"/>
      <c r="R283" s="85"/>
      <c r="S283" s="85"/>
      <c r="T283" s="85"/>
      <c r="U283" s="85"/>
      <c r="V283" s="85"/>
      <c r="W283" s="85"/>
      <c r="X283" s="85"/>
      <c r="Y283" s="85"/>
      <c r="Z283" s="85"/>
      <c r="AA283" s="85"/>
      <c r="AC283">
        <f t="shared" si="4"/>
        <v>0</v>
      </c>
    </row>
    <row r="284" spans="1:29" x14ac:dyDescent="0.35">
      <c r="A284">
        <v>22</v>
      </c>
      <c r="B284">
        <v>279</v>
      </c>
      <c r="C284" s="85"/>
      <c r="D284" s="85"/>
      <c r="E284" s="85"/>
      <c r="F284" s="85"/>
      <c r="G284" s="85"/>
      <c r="H284" s="85"/>
      <c r="I284" s="85"/>
      <c r="J284" s="85"/>
      <c r="K284" s="85"/>
      <c r="L284" s="85"/>
      <c r="M284" s="85"/>
      <c r="N284" s="85"/>
      <c r="P284" s="85"/>
      <c r="Q284" s="85"/>
      <c r="R284" s="85"/>
      <c r="S284" s="85"/>
      <c r="T284" s="85"/>
      <c r="U284" s="85"/>
      <c r="V284" s="85"/>
      <c r="W284" s="85"/>
      <c r="X284" s="85"/>
      <c r="Y284" s="85"/>
      <c r="Z284" s="85"/>
      <c r="AA284" s="85"/>
      <c r="AC284">
        <f t="shared" si="4"/>
        <v>0</v>
      </c>
    </row>
    <row r="285" spans="1:29" x14ac:dyDescent="0.35">
      <c r="A285">
        <v>22</v>
      </c>
      <c r="B285">
        <v>280</v>
      </c>
      <c r="C285" s="85"/>
      <c r="D285" s="85"/>
      <c r="E285" s="85"/>
      <c r="F285" s="85"/>
      <c r="G285" s="85"/>
      <c r="H285" s="85"/>
      <c r="I285" s="85"/>
      <c r="J285" s="85"/>
      <c r="K285" s="85"/>
      <c r="L285" s="85"/>
      <c r="M285" s="85"/>
      <c r="N285" s="85"/>
      <c r="P285" s="85"/>
      <c r="Q285" s="85"/>
      <c r="R285" s="85"/>
      <c r="S285" s="85"/>
      <c r="T285" s="85"/>
      <c r="U285" s="85"/>
      <c r="V285" s="85"/>
      <c r="W285" s="85"/>
      <c r="X285" s="85"/>
      <c r="Y285" s="85"/>
      <c r="Z285" s="85"/>
      <c r="AA285" s="85"/>
      <c r="AC285">
        <f t="shared" si="4"/>
        <v>0</v>
      </c>
    </row>
    <row r="286" spans="1:29" x14ac:dyDescent="0.35">
      <c r="A286">
        <v>22</v>
      </c>
      <c r="B286">
        <v>281</v>
      </c>
      <c r="C286" s="85"/>
      <c r="D286" s="85"/>
      <c r="E286" s="85"/>
      <c r="F286" s="85"/>
      <c r="G286" s="85"/>
      <c r="H286" s="85"/>
      <c r="I286" s="85"/>
      <c r="J286" s="85"/>
      <c r="K286" s="85"/>
      <c r="L286" s="85"/>
      <c r="M286" s="85"/>
      <c r="N286" s="85"/>
      <c r="P286" s="85"/>
      <c r="Q286" s="85"/>
      <c r="R286" s="85"/>
      <c r="S286" s="85"/>
      <c r="T286" s="85"/>
      <c r="U286" s="85"/>
      <c r="V286" s="85"/>
      <c r="W286" s="85"/>
      <c r="X286" s="85"/>
      <c r="Y286" s="85"/>
      <c r="Z286" s="85"/>
      <c r="AA286" s="85"/>
      <c r="AC286">
        <f t="shared" si="4"/>
        <v>0</v>
      </c>
    </row>
    <row r="287" spans="1:29" x14ac:dyDescent="0.35">
      <c r="A287">
        <v>22</v>
      </c>
      <c r="B287">
        <v>282</v>
      </c>
      <c r="C287" s="85"/>
      <c r="D287" s="85"/>
      <c r="E287" s="85"/>
      <c r="F287" s="85"/>
      <c r="G287" s="85"/>
      <c r="H287" s="85"/>
      <c r="I287" s="85"/>
      <c r="J287" s="85"/>
      <c r="K287" s="85"/>
      <c r="L287" s="85"/>
      <c r="M287" s="85"/>
      <c r="N287" s="85"/>
      <c r="P287" s="85"/>
      <c r="Q287" s="85"/>
      <c r="R287" s="85"/>
      <c r="S287" s="85"/>
      <c r="T287" s="85"/>
      <c r="U287" s="85"/>
      <c r="V287" s="85"/>
      <c r="W287" s="85"/>
      <c r="X287" s="85"/>
      <c r="Y287" s="85"/>
      <c r="Z287" s="85"/>
      <c r="AA287" s="85"/>
      <c r="AC287">
        <f t="shared" si="4"/>
        <v>0</v>
      </c>
    </row>
    <row r="288" spans="1:29" x14ac:dyDescent="0.35">
      <c r="A288">
        <v>22</v>
      </c>
      <c r="B288">
        <v>283</v>
      </c>
      <c r="C288" s="85"/>
      <c r="D288" s="85"/>
      <c r="E288" s="85"/>
      <c r="F288" s="85"/>
      <c r="G288" s="85"/>
      <c r="H288" s="85"/>
      <c r="I288" s="85"/>
      <c r="J288" s="85"/>
      <c r="K288" s="85"/>
      <c r="L288" s="85"/>
      <c r="M288" s="85"/>
      <c r="N288" s="85"/>
      <c r="P288" s="85"/>
      <c r="Q288" s="85"/>
      <c r="R288" s="85"/>
      <c r="S288" s="85"/>
      <c r="T288" s="85"/>
      <c r="U288" s="85"/>
      <c r="V288" s="85"/>
      <c r="W288" s="85"/>
      <c r="X288" s="85"/>
      <c r="Y288" s="85"/>
      <c r="Z288" s="85"/>
      <c r="AA288" s="85"/>
      <c r="AC288">
        <f t="shared" si="4"/>
        <v>0</v>
      </c>
    </row>
    <row r="289" spans="1:29" x14ac:dyDescent="0.35">
      <c r="A289">
        <v>23</v>
      </c>
      <c r="B289">
        <v>284</v>
      </c>
      <c r="C289" s="85">
        <f>LEN('23'!E9)</f>
        <v>25</v>
      </c>
      <c r="D289" s="85"/>
      <c r="E289" s="85"/>
      <c r="F289" s="85"/>
      <c r="G289" s="85"/>
      <c r="H289" s="85"/>
      <c r="I289" s="85"/>
      <c r="J289" s="85"/>
      <c r="K289" s="85"/>
      <c r="L289" s="85"/>
      <c r="M289" s="85"/>
      <c r="N289" s="85"/>
      <c r="P289" s="85">
        <v>32</v>
      </c>
      <c r="Q289" s="85"/>
      <c r="R289" s="85"/>
      <c r="S289" s="85"/>
      <c r="T289" s="85"/>
      <c r="U289" s="85"/>
      <c r="V289" s="85"/>
      <c r="W289" s="85"/>
      <c r="X289" s="85"/>
      <c r="Y289" s="85"/>
      <c r="Z289" s="85"/>
      <c r="AA289" s="85"/>
      <c r="AC289">
        <f t="shared" si="4"/>
        <v>0</v>
      </c>
    </row>
    <row r="290" spans="1:29" x14ac:dyDescent="0.35">
      <c r="A290">
        <v>23</v>
      </c>
      <c r="B290">
        <v>285</v>
      </c>
      <c r="C290" s="85">
        <f>LEN('23'!E10)</f>
        <v>0</v>
      </c>
      <c r="D290" s="85"/>
      <c r="E290" s="85"/>
      <c r="F290" s="85"/>
      <c r="G290" s="85"/>
      <c r="H290" s="85"/>
      <c r="I290" s="85"/>
      <c r="J290" s="85"/>
      <c r="K290" s="85"/>
      <c r="L290" s="85"/>
      <c r="M290" s="85"/>
      <c r="N290" s="85"/>
      <c r="P290" s="85">
        <v>32</v>
      </c>
      <c r="Q290" s="85"/>
      <c r="R290" s="85"/>
      <c r="S290" s="85"/>
      <c r="T290" s="85"/>
      <c r="U290" s="85"/>
      <c r="V290" s="85"/>
      <c r="W290" s="85"/>
      <c r="X290" s="85"/>
      <c r="Y290" s="85"/>
      <c r="Z290" s="85"/>
      <c r="AA290" s="85"/>
      <c r="AC290">
        <f t="shared" si="4"/>
        <v>0</v>
      </c>
    </row>
    <row r="291" spans="1:29" x14ac:dyDescent="0.35">
      <c r="A291">
        <v>23</v>
      </c>
      <c r="B291">
        <v>286</v>
      </c>
      <c r="C291" s="85">
        <f>LEN('23'!E11)</f>
        <v>0</v>
      </c>
      <c r="D291" s="85"/>
      <c r="E291" s="85"/>
      <c r="F291" s="85"/>
      <c r="G291" s="85"/>
      <c r="H291" s="85"/>
      <c r="I291" s="85"/>
      <c r="J291" s="85"/>
      <c r="K291" s="85"/>
      <c r="L291" s="85"/>
      <c r="M291" s="85"/>
      <c r="N291" s="85"/>
      <c r="P291" s="85">
        <v>32</v>
      </c>
      <c r="Q291" s="85"/>
      <c r="R291" s="85"/>
      <c r="S291" s="85"/>
      <c r="T291" s="85"/>
      <c r="U291" s="85"/>
      <c r="V291" s="85"/>
      <c r="W291" s="85"/>
      <c r="X291" s="85"/>
      <c r="Y291" s="85"/>
      <c r="Z291" s="85"/>
      <c r="AA291" s="85"/>
      <c r="AC291">
        <f t="shared" si="4"/>
        <v>0</v>
      </c>
    </row>
    <row r="292" spans="1:29" x14ac:dyDescent="0.35">
      <c r="A292">
        <v>23</v>
      </c>
      <c r="B292">
        <v>287</v>
      </c>
      <c r="C292" s="85">
        <f>LEN('23'!B13)</f>
        <v>149</v>
      </c>
      <c r="D292" s="85"/>
      <c r="E292" s="85"/>
      <c r="F292" s="85"/>
      <c r="G292" s="85"/>
      <c r="H292" s="85"/>
      <c r="I292" s="85"/>
      <c r="J292" s="85"/>
      <c r="K292" s="85"/>
      <c r="L292" s="85"/>
      <c r="M292" s="85"/>
      <c r="N292" s="85"/>
      <c r="P292" s="85">
        <v>200</v>
      </c>
      <c r="Q292" s="85"/>
      <c r="R292" s="85"/>
      <c r="S292" s="85"/>
      <c r="T292" s="85"/>
      <c r="U292" s="85"/>
      <c r="V292" s="85"/>
      <c r="W292" s="85"/>
      <c r="X292" s="85"/>
      <c r="Y292" s="85"/>
      <c r="Z292" s="85"/>
      <c r="AA292" s="85"/>
      <c r="AC292">
        <f t="shared" si="4"/>
        <v>0</v>
      </c>
    </row>
    <row r="293" spans="1:29" x14ac:dyDescent="0.35">
      <c r="A293">
        <v>23</v>
      </c>
      <c r="B293">
        <v>288</v>
      </c>
      <c r="C293" s="85"/>
      <c r="D293" s="85"/>
      <c r="E293" s="85"/>
      <c r="F293" s="85"/>
      <c r="G293" s="85"/>
      <c r="H293" s="85"/>
      <c r="I293" s="85"/>
      <c r="J293" s="85"/>
      <c r="K293" s="85"/>
      <c r="L293" s="85"/>
      <c r="M293" s="85"/>
      <c r="N293" s="85"/>
      <c r="P293" s="85"/>
      <c r="Q293" s="85"/>
      <c r="R293" s="85"/>
      <c r="S293" s="85"/>
      <c r="T293" s="85"/>
      <c r="U293" s="85"/>
      <c r="V293" s="85"/>
      <c r="W293" s="85"/>
      <c r="X293" s="85"/>
      <c r="Y293" s="85"/>
      <c r="Z293" s="85"/>
      <c r="AA293" s="85"/>
      <c r="AC293">
        <f t="shared" si="4"/>
        <v>0</v>
      </c>
    </row>
    <row r="294" spans="1:29" x14ac:dyDescent="0.35">
      <c r="A294">
        <v>23</v>
      </c>
      <c r="B294">
        <v>289</v>
      </c>
      <c r="C294" s="85"/>
      <c r="D294" s="85"/>
      <c r="E294" s="85"/>
      <c r="F294" s="85"/>
      <c r="G294" s="85"/>
      <c r="H294" s="85"/>
      <c r="I294" s="85"/>
      <c r="J294" s="85"/>
      <c r="K294" s="85"/>
      <c r="L294" s="85"/>
      <c r="M294" s="85"/>
      <c r="N294" s="85"/>
      <c r="P294" s="85"/>
      <c r="Q294" s="85"/>
      <c r="R294" s="85"/>
      <c r="S294" s="85"/>
      <c r="T294" s="85"/>
      <c r="U294" s="85"/>
      <c r="V294" s="85"/>
      <c r="W294" s="85"/>
      <c r="X294" s="85"/>
      <c r="Y294" s="85"/>
      <c r="Z294" s="85"/>
      <c r="AA294" s="85"/>
      <c r="AC294">
        <f t="shared" si="4"/>
        <v>0</v>
      </c>
    </row>
    <row r="295" spans="1:29" x14ac:dyDescent="0.35">
      <c r="A295">
        <v>24</v>
      </c>
      <c r="B295">
        <v>290</v>
      </c>
      <c r="C295" s="85"/>
      <c r="D295" s="85"/>
      <c r="E295" s="85"/>
      <c r="F295" s="85"/>
      <c r="G295" s="85"/>
      <c r="H295" s="85"/>
      <c r="I295" s="85"/>
      <c r="J295" s="85"/>
      <c r="K295" s="85"/>
      <c r="L295" s="85"/>
      <c r="M295" s="85"/>
      <c r="N295" s="85"/>
      <c r="P295" s="85"/>
      <c r="Q295" s="85"/>
      <c r="R295" s="85"/>
      <c r="S295" s="85"/>
      <c r="T295" s="85"/>
      <c r="U295" s="85"/>
      <c r="V295" s="85"/>
      <c r="W295" s="85"/>
      <c r="X295" s="85"/>
      <c r="Y295" s="85"/>
      <c r="Z295" s="85"/>
      <c r="AA295" s="85"/>
      <c r="AC295">
        <f t="shared" si="4"/>
        <v>0</v>
      </c>
    </row>
    <row r="296" spans="1:29" x14ac:dyDescent="0.35">
      <c r="A296">
        <v>24</v>
      </c>
      <c r="B296">
        <v>291</v>
      </c>
      <c r="C296" s="85"/>
      <c r="D296" s="85"/>
      <c r="E296" s="85"/>
      <c r="F296" s="85"/>
      <c r="G296" s="85"/>
      <c r="H296" s="85"/>
      <c r="I296" s="85"/>
      <c r="J296" s="85"/>
      <c r="K296" s="85"/>
      <c r="L296" s="85"/>
      <c r="M296" s="85"/>
      <c r="N296" s="85"/>
      <c r="P296" s="85"/>
      <c r="Q296" s="85"/>
      <c r="R296" s="85"/>
      <c r="S296" s="85"/>
      <c r="T296" s="85"/>
      <c r="U296" s="85"/>
      <c r="V296" s="85"/>
      <c r="W296" s="85"/>
      <c r="X296" s="85"/>
      <c r="Y296" s="85"/>
      <c r="Z296" s="85"/>
      <c r="AA296" s="85"/>
      <c r="AC296">
        <f t="shared" si="4"/>
        <v>0</v>
      </c>
    </row>
    <row r="297" spans="1:29" x14ac:dyDescent="0.35">
      <c r="A297">
        <v>24</v>
      </c>
      <c r="B297">
        <v>292</v>
      </c>
      <c r="C297" s="85"/>
      <c r="D297" s="85"/>
      <c r="E297" s="85"/>
      <c r="F297" s="85"/>
      <c r="G297" s="85"/>
      <c r="H297" s="85"/>
      <c r="I297" s="85"/>
      <c r="J297" s="85"/>
      <c r="K297" s="85"/>
      <c r="L297" s="85"/>
      <c r="M297" s="85"/>
      <c r="N297" s="85"/>
      <c r="P297" s="85"/>
      <c r="Q297" s="85"/>
      <c r="R297" s="85"/>
      <c r="S297" s="85"/>
      <c r="T297" s="85"/>
      <c r="U297" s="85"/>
      <c r="V297" s="85"/>
      <c r="W297" s="85"/>
      <c r="X297" s="85"/>
      <c r="Y297" s="85"/>
      <c r="Z297" s="85"/>
      <c r="AA297" s="85"/>
      <c r="AC297">
        <f t="shared" si="4"/>
        <v>0</v>
      </c>
    </row>
    <row r="298" spans="1:29" x14ac:dyDescent="0.35">
      <c r="A298">
        <v>24</v>
      </c>
      <c r="B298">
        <v>293</v>
      </c>
      <c r="C298" s="85"/>
      <c r="D298" s="85"/>
      <c r="E298" s="85"/>
      <c r="F298" s="85"/>
      <c r="G298" s="85"/>
      <c r="H298" s="85"/>
      <c r="I298" s="85"/>
      <c r="J298" s="85"/>
      <c r="K298" s="85"/>
      <c r="L298" s="85"/>
      <c r="M298" s="85"/>
      <c r="N298" s="85"/>
      <c r="P298" s="85"/>
      <c r="Q298" s="85"/>
      <c r="R298" s="85"/>
      <c r="S298" s="85"/>
      <c r="T298" s="85"/>
      <c r="U298" s="85"/>
      <c r="V298" s="85"/>
      <c r="W298" s="85"/>
      <c r="X298" s="85"/>
      <c r="Y298" s="85"/>
      <c r="Z298" s="85"/>
      <c r="AA298" s="85"/>
      <c r="AC298">
        <f t="shared" ref="AC298:AC361" si="5">IF(OR(C298&gt;P298,D298&gt;Q298,E298&gt;R298),1,0)</f>
        <v>0</v>
      </c>
    </row>
    <row r="299" spans="1:29" x14ac:dyDescent="0.35">
      <c r="A299">
        <v>24</v>
      </c>
      <c r="B299">
        <v>294</v>
      </c>
      <c r="C299" s="85">
        <f>LEN('24'!C22)</f>
        <v>0</v>
      </c>
      <c r="D299" s="85"/>
      <c r="E299" s="85"/>
      <c r="F299" s="85"/>
      <c r="G299" s="85"/>
      <c r="H299" s="85"/>
      <c r="I299" s="85"/>
      <c r="J299" s="85"/>
      <c r="K299" s="85"/>
      <c r="L299" s="85"/>
      <c r="M299" s="85"/>
      <c r="N299" s="85"/>
      <c r="P299" s="85">
        <v>80</v>
      </c>
      <c r="Q299" s="85"/>
      <c r="R299" s="85"/>
      <c r="S299" s="85"/>
      <c r="T299" s="85"/>
      <c r="U299" s="85"/>
      <c r="V299" s="85"/>
      <c r="W299" s="85"/>
      <c r="X299" s="85"/>
      <c r="Y299" s="85"/>
      <c r="Z299" s="85"/>
      <c r="AA299" s="85"/>
      <c r="AC299">
        <f t="shared" si="5"/>
        <v>0</v>
      </c>
    </row>
    <row r="300" spans="1:29" x14ac:dyDescent="0.35">
      <c r="A300">
        <v>24</v>
      </c>
      <c r="B300">
        <v>295</v>
      </c>
      <c r="C300" s="85">
        <f>LEN('24'!B24)</f>
        <v>386</v>
      </c>
      <c r="D300" s="85"/>
      <c r="E300" s="85"/>
      <c r="F300" s="85"/>
      <c r="G300" s="85"/>
      <c r="H300" s="85"/>
      <c r="I300" s="85"/>
      <c r="J300" s="85"/>
      <c r="K300" s="85"/>
      <c r="L300" s="85"/>
      <c r="M300" s="85"/>
      <c r="N300" s="85"/>
      <c r="P300" s="85">
        <v>210</v>
      </c>
      <c r="Q300" s="85"/>
      <c r="R300" s="85"/>
      <c r="S300" s="85"/>
      <c r="T300" s="85"/>
      <c r="U300" s="85"/>
      <c r="V300" s="85"/>
      <c r="W300" s="85"/>
      <c r="X300" s="85"/>
      <c r="Y300" s="85"/>
      <c r="Z300" s="85"/>
      <c r="AA300" s="85"/>
      <c r="AC300">
        <f t="shared" si="5"/>
        <v>1</v>
      </c>
    </row>
    <row r="301" spans="1:29" x14ac:dyDescent="0.35">
      <c r="A301">
        <v>24</v>
      </c>
      <c r="B301">
        <v>296</v>
      </c>
      <c r="C301" s="85"/>
      <c r="D301" s="85"/>
      <c r="E301" s="85"/>
      <c r="F301" s="85"/>
      <c r="G301" s="85"/>
      <c r="H301" s="85"/>
      <c r="I301" s="85"/>
      <c r="J301" s="85"/>
      <c r="K301" s="85"/>
      <c r="L301" s="85"/>
      <c r="M301" s="85"/>
      <c r="N301" s="85"/>
      <c r="P301" s="85"/>
      <c r="Q301" s="85"/>
      <c r="R301" s="85"/>
      <c r="S301" s="85"/>
      <c r="T301" s="85"/>
      <c r="U301" s="85"/>
      <c r="V301" s="85"/>
      <c r="W301" s="85"/>
      <c r="X301" s="85"/>
      <c r="Y301" s="85"/>
      <c r="Z301" s="85"/>
      <c r="AA301" s="85"/>
      <c r="AC301">
        <f t="shared" si="5"/>
        <v>0</v>
      </c>
    </row>
    <row r="302" spans="1:29" x14ac:dyDescent="0.35">
      <c r="A302">
        <v>25</v>
      </c>
      <c r="B302">
        <v>297</v>
      </c>
      <c r="C302" s="85"/>
      <c r="D302" s="85"/>
      <c r="E302" s="85"/>
      <c r="F302" s="85"/>
      <c r="G302" s="85"/>
      <c r="H302" s="85"/>
      <c r="I302" s="85"/>
      <c r="J302" s="85"/>
      <c r="K302" s="85"/>
      <c r="L302" s="85"/>
      <c r="M302" s="85"/>
      <c r="N302" s="85"/>
      <c r="P302" s="85"/>
      <c r="Q302" s="85"/>
      <c r="R302" s="85"/>
      <c r="S302" s="85"/>
      <c r="T302" s="85"/>
      <c r="U302" s="85"/>
      <c r="V302" s="85"/>
      <c r="W302" s="85"/>
      <c r="X302" s="85"/>
      <c r="Y302" s="85"/>
      <c r="Z302" s="85"/>
      <c r="AA302" s="85"/>
      <c r="AC302">
        <f t="shared" si="5"/>
        <v>0</v>
      </c>
    </row>
    <row r="303" spans="1:29" x14ac:dyDescent="0.35">
      <c r="A303">
        <v>25</v>
      </c>
      <c r="B303">
        <v>298</v>
      </c>
      <c r="C303" s="85"/>
      <c r="D303" s="85"/>
      <c r="E303" s="85"/>
      <c r="F303" s="85"/>
      <c r="G303" s="85"/>
      <c r="H303" s="85"/>
      <c r="I303" s="85"/>
      <c r="J303" s="85"/>
      <c r="K303" s="85"/>
      <c r="L303" s="85"/>
      <c r="M303" s="85"/>
      <c r="N303" s="85"/>
      <c r="P303" s="85"/>
      <c r="Q303" s="85"/>
      <c r="R303" s="85"/>
      <c r="S303" s="85"/>
      <c r="T303" s="85"/>
      <c r="U303" s="85"/>
      <c r="V303" s="85"/>
      <c r="W303" s="85"/>
      <c r="X303" s="85"/>
      <c r="Y303" s="85"/>
      <c r="Z303" s="85"/>
      <c r="AA303" s="85"/>
      <c r="AC303">
        <f t="shared" si="5"/>
        <v>0</v>
      </c>
    </row>
    <row r="304" spans="1:29" x14ac:dyDescent="0.35">
      <c r="A304">
        <v>25</v>
      </c>
      <c r="B304">
        <v>299</v>
      </c>
      <c r="C304" s="85"/>
      <c r="D304" s="85"/>
      <c r="E304" s="85"/>
      <c r="F304" s="85"/>
      <c r="G304" s="85"/>
      <c r="H304" s="85"/>
      <c r="I304" s="85"/>
      <c r="J304" s="85"/>
      <c r="K304" s="85"/>
      <c r="L304" s="85"/>
      <c r="M304" s="85"/>
      <c r="N304" s="85"/>
      <c r="P304" s="85"/>
      <c r="Q304" s="85"/>
      <c r="R304" s="85"/>
      <c r="S304" s="85"/>
      <c r="T304" s="85"/>
      <c r="U304" s="85"/>
      <c r="V304" s="85"/>
      <c r="W304" s="85"/>
      <c r="X304" s="85"/>
      <c r="Y304" s="85"/>
      <c r="Z304" s="85"/>
      <c r="AA304" s="85"/>
      <c r="AC304">
        <f t="shared" si="5"/>
        <v>0</v>
      </c>
    </row>
    <row r="305" spans="1:29" x14ac:dyDescent="0.35">
      <c r="A305">
        <v>26</v>
      </c>
      <c r="B305">
        <v>300</v>
      </c>
      <c r="C305" s="85"/>
      <c r="D305" s="85"/>
      <c r="E305" s="85"/>
      <c r="F305" s="85"/>
      <c r="G305" s="85"/>
      <c r="H305" s="85"/>
      <c r="I305" s="85"/>
      <c r="J305" s="85"/>
      <c r="K305" s="85"/>
      <c r="L305" s="85"/>
      <c r="M305" s="85"/>
      <c r="N305" s="85"/>
      <c r="P305" s="85"/>
      <c r="Q305" s="85"/>
      <c r="R305" s="85"/>
      <c r="S305" s="85"/>
      <c r="T305" s="85"/>
      <c r="U305" s="85"/>
      <c r="V305" s="85"/>
      <c r="W305" s="85"/>
      <c r="X305" s="85"/>
      <c r="Y305" s="85"/>
      <c r="Z305" s="85"/>
      <c r="AA305" s="85"/>
      <c r="AC305">
        <f t="shared" si="5"/>
        <v>0</v>
      </c>
    </row>
    <row r="306" spans="1:29" x14ac:dyDescent="0.35">
      <c r="A306">
        <v>26</v>
      </c>
      <c r="B306">
        <v>301</v>
      </c>
      <c r="C306" s="85"/>
      <c r="D306" s="85"/>
      <c r="E306" s="85"/>
      <c r="F306" s="85"/>
      <c r="G306" s="85"/>
      <c r="H306" s="85"/>
      <c r="I306" s="85"/>
      <c r="J306" s="85"/>
      <c r="K306" s="85"/>
      <c r="L306" s="85"/>
      <c r="M306" s="85"/>
      <c r="N306" s="85"/>
      <c r="P306" s="85"/>
      <c r="Q306" s="85"/>
      <c r="R306" s="85"/>
      <c r="S306" s="85"/>
      <c r="T306" s="85"/>
      <c r="U306" s="85"/>
      <c r="V306" s="85"/>
      <c r="W306" s="85"/>
      <c r="X306" s="85"/>
      <c r="Y306" s="85"/>
      <c r="Z306" s="85"/>
      <c r="AA306" s="85"/>
      <c r="AC306">
        <f t="shared" si="5"/>
        <v>0</v>
      </c>
    </row>
    <row r="307" spans="1:29" x14ac:dyDescent="0.35">
      <c r="A307">
        <v>26</v>
      </c>
      <c r="B307">
        <v>302</v>
      </c>
      <c r="C307" s="85">
        <f>LEN('26'!A17)</f>
        <v>100</v>
      </c>
      <c r="D307" s="85"/>
      <c r="E307" s="85"/>
      <c r="F307" s="85"/>
      <c r="G307" s="85"/>
      <c r="H307" s="85"/>
      <c r="I307" s="85"/>
      <c r="J307" s="85"/>
      <c r="K307" s="85"/>
      <c r="L307" s="85"/>
      <c r="M307" s="85"/>
      <c r="N307" s="85"/>
      <c r="P307" s="85">
        <v>205</v>
      </c>
      <c r="Q307" s="85"/>
      <c r="R307" s="85"/>
      <c r="S307" s="85"/>
      <c r="T307" s="85"/>
      <c r="U307" s="85"/>
      <c r="V307" s="85"/>
      <c r="W307" s="85"/>
      <c r="X307" s="85"/>
      <c r="Y307" s="85"/>
      <c r="Z307" s="85"/>
      <c r="AA307" s="85"/>
      <c r="AC307">
        <f t="shared" si="5"/>
        <v>0</v>
      </c>
    </row>
    <row r="308" spans="1:29" x14ac:dyDescent="0.35">
      <c r="A308">
        <v>27</v>
      </c>
      <c r="B308">
        <v>303</v>
      </c>
      <c r="C308" s="85"/>
      <c r="D308" s="85"/>
      <c r="E308" s="85"/>
      <c r="F308" s="85"/>
      <c r="G308" s="85"/>
      <c r="H308" s="85"/>
      <c r="I308" s="85"/>
      <c r="J308" s="85"/>
      <c r="K308" s="85"/>
      <c r="L308" s="85"/>
      <c r="M308" s="85"/>
      <c r="N308" s="85"/>
      <c r="P308" s="85"/>
      <c r="Q308" s="85"/>
      <c r="R308" s="85"/>
      <c r="S308" s="85"/>
      <c r="T308" s="85"/>
      <c r="U308" s="85"/>
      <c r="V308" s="85"/>
      <c r="W308" s="85"/>
      <c r="X308" s="85"/>
      <c r="Y308" s="85"/>
      <c r="Z308" s="85"/>
      <c r="AA308" s="85"/>
      <c r="AC308">
        <f t="shared" si="5"/>
        <v>0</v>
      </c>
    </row>
    <row r="309" spans="1:29" x14ac:dyDescent="0.35">
      <c r="A309">
        <v>27</v>
      </c>
      <c r="B309">
        <v>304</v>
      </c>
      <c r="C309" s="85"/>
      <c r="D309" s="85"/>
      <c r="E309" s="85"/>
      <c r="F309" s="85"/>
      <c r="G309" s="85"/>
      <c r="H309" s="85"/>
      <c r="I309" s="85"/>
      <c r="J309" s="85"/>
      <c r="K309" s="85"/>
      <c r="L309" s="85"/>
      <c r="M309" s="85"/>
      <c r="N309" s="85"/>
      <c r="P309" s="85"/>
      <c r="Q309" s="85"/>
      <c r="R309" s="85"/>
      <c r="S309" s="85"/>
      <c r="T309" s="85"/>
      <c r="U309" s="85"/>
      <c r="V309" s="85"/>
      <c r="W309" s="85"/>
      <c r="X309" s="85"/>
      <c r="Y309" s="85"/>
      <c r="Z309" s="85"/>
      <c r="AA309" s="85"/>
      <c r="AC309">
        <f t="shared" si="5"/>
        <v>0</v>
      </c>
    </row>
    <row r="310" spans="1:29" x14ac:dyDescent="0.35">
      <c r="A310">
        <v>27</v>
      </c>
      <c r="B310">
        <v>305</v>
      </c>
      <c r="C310" s="85"/>
      <c r="D310" s="85"/>
      <c r="E310" s="85"/>
      <c r="F310" s="85"/>
      <c r="G310" s="85"/>
      <c r="H310" s="85"/>
      <c r="I310" s="85"/>
      <c r="J310" s="85"/>
      <c r="K310" s="85"/>
      <c r="L310" s="85"/>
      <c r="M310" s="85"/>
      <c r="N310" s="85"/>
      <c r="P310" s="85"/>
      <c r="Q310" s="85"/>
      <c r="R310" s="85"/>
      <c r="S310" s="85"/>
      <c r="T310" s="85"/>
      <c r="U310" s="85"/>
      <c r="V310" s="85"/>
      <c r="W310" s="85"/>
      <c r="X310" s="85"/>
      <c r="Y310" s="85"/>
      <c r="Z310" s="85"/>
      <c r="AA310" s="85"/>
      <c r="AC310">
        <f t="shared" si="5"/>
        <v>0</v>
      </c>
    </row>
    <row r="311" spans="1:29" x14ac:dyDescent="0.35">
      <c r="A311">
        <v>27</v>
      </c>
      <c r="B311">
        <v>306</v>
      </c>
      <c r="C311" s="85"/>
      <c r="D311" s="85"/>
      <c r="E311" s="85"/>
      <c r="F311" s="85"/>
      <c r="G311" s="85"/>
      <c r="H311" s="85"/>
      <c r="I311" s="85"/>
      <c r="J311" s="85"/>
      <c r="K311" s="85"/>
      <c r="L311" s="85"/>
      <c r="M311" s="85"/>
      <c r="N311" s="85"/>
      <c r="P311" s="85"/>
      <c r="Q311" s="85"/>
      <c r="R311" s="85"/>
      <c r="S311" s="85"/>
      <c r="T311" s="85"/>
      <c r="U311" s="85"/>
      <c r="V311" s="85"/>
      <c r="W311" s="85"/>
      <c r="X311" s="85"/>
      <c r="Y311" s="85"/>
      <c r="Z311" s="85"/>
      <c r="AA311" s="85"/>
      <c r="AC311">
        <f t="shared" si="5"/>
        <v>0</v>
      </c>
    </row>
    <row r="312" spans="1:29" x14ac:dyDescent="0.35">
      <c r="A312">
        <v>27</v>
      </c>
      <c r="B312">
        <v>307</v>
      </c>
      <c r="C312" s="85"/>
      <c r="D312" s="85"/>
      <c r="E312" s="85"/>
      <c r="F312" s="85"/>
      <c r="G312" s="85"/>
      <c r="H312" s="85"/>
      <c r="I312" s="85"/>
      <c r="J312" s="85"/>
      <c r="K312" s="85"/>
      <c r="L312" s="85"/>
      <c r="M312" s="85"/>
      <c r="N312" s="85"/>
      <c r="P312" s="85"/>
      <c r="Q312" s="85"/>
      <c r="R312" s="85"/>
      <c r="S312" s="85"/>
      <c r="T312" s="85"/>
      <c r="U312" s="85"/>
      <c r="V312" s="85"/>
      <c r="W312" s="85"/>
      <c r="X312" s="85"/>
      <c r="Y312" s="85"/>
      <c r="Z312" s="85"/>
      <c r="AA312" s="85"/>
      <c r="AC312">
        <f t="shared" si="5"/>
        <v>0</v>
      </c>
    </row>
    <row r="313" spans="1:29" x14ac:dyDescent="0.35">
      <c r="A313">
        <v>27</v>
      </c>
      <c r="B313">
        <v>308</v>
      </c>
      <c r="C313" s="85"/>
      <c r="D313" s="85"/>
      <c r="E313" s="85"/>
      <c r="F313" s="85"/>
      <c r="G313" s="85"/>
      <c r="H313" s="85"/>
      <c r="I313" s="85"/>
      <c r="J313" s="85"/>
      <c r="K313" s="85"/>
      <c r="L313" s="85"/>
      <c r="M313" s="85"/>
      <c r="N313" s="85"/>
      <c r="P313" s="85"/>
      <c r="Q313" s="85"/>
      <c r="R313" s="85"/>
      <c r="S313" s="85"/>
      <c r="T313" s="85"/>
      <c r="U313" s="85"/>
      <c r="V313" s="85"/>
      <c r="W313" s="85"/>
      <c r="X313" s="85"/>
      <c r="Y313" s="85"/>
      <c r="Z313" s="85"/>
      <c r="AA313" s="85"/>
      <c r="AC313">
        <f t="shared" si="5"/>
        <v>0</v>
      </c>
    </row>
    <row r="314" spans="1:29" x14ac:dyDescent="0.35">
      <c r="A314">
        <v>27</v>
      </c>
      <c r="B314">
        <v>309</v>
      </c>
      <c r="C314" s="85"/>
      <c r="D314" s="85"/>
      <c r="E314" s="85"/>
      <c r="F314" s="85"/>
      <c r="G314" s="85"/>
      <c r="H314" s="85"/>
      <c r="I314" s="85"/>
      <c r="J314" s="85"/>
      <c r="K314" s="85"/>
      <c r="L314" s="85"/>
      <c r="M314" s="85"/>
      <c r="N314" s="85"/>
      <c r="P314" s="85"/>
      <c r="Q314" s="85"/>
      <c r="R314" s="85"/>
      <c r="S314" s="85"/>
      <c r="T314" s="85"/>
      <c r="U314" s="85"/>
      <c r="V314" s="85"/>
      <c r="W314" s="85"/>
      <c r="X314" s="85"/>
      <c r="Y314" s="85"/>
      <c r="Z314" s="85"/>
      <c r="AA314" s="85"/>
      <c r="AC314">
        <f t="shared" si="5"/>
        <v>0</v>
      </c>
    </row>
    <row r="315" spans="1:29" x14ac:dyDescent="0.35">
      <c r="A315">
        <v>28</v>
      </c>
      <c r="B315">
        <v>310</v>
      </c>
      <c r="C315" s="85"/>
      <c r="D315" s="85"/>
      <c r="E315" s="85"/>
      <c r="F315" s="85"/>
      <c r="G315" s="85"/>
      <c r="H315" s="85"/>
      <c r="I315" s="85"/>
      <c r="J315" s="85"/>
      <c r="K315" s="85"/>
      <c r="L315" s="85"/>
      <c r="M315" s="85"/>
      <c r="N315" s="85"/>
      <c r="P315" s="85"/>
      <c r="Q315" s="85"/>
      <c r="R315" s="85"/>
      <c r="S315" s="85"/>
      <c r="T315" s="85"/>
      <c r="U315" s="85"/>
      <c r="V315" s="85"/>
      <c r="W315" s="85"/>
      <c r="X315" s="85"/>
      <c r="Y315" s="85"/>
      <c r="Z315" s="85"/>
      <c r="AA315" s="85"/>
      <c r="AC315">
        <f t="shared" si="5"/>
        <v>0</v>
      </c>
    </row>
    <row r="316" spans="1:29" x14ac:dyDescent="0.35">
      <c r="A316">
        <v>28</v>
      </c>
      <c r="B316">
        <v>311</v>
      </c>
      <c r="C316" s="85"/>
      <c r="D316" s="85"/>
      <c r="E316" s="85"/>
      <c r="F316" s="85"/>
      <c r="G316" s="85"/>
      <c r="H316" s="85"/>
      <c r="I316" s="85"/>
      <c r="J316" s="85"/>
      <c r="K316" s="85"/>
      <c r="L316" s="85"/>
      <c r="M316" s="85"/>
      <c r="N316" s="85"/>
      <c r="P316" s="85"/>
      <c r="Q316" s="85"/>
      <c r="R316" s="85"/>
      <c r="S316" s="85"/>
      <c r="T316" s="85"/>
      <c r="U316" s="85"/>
      <c r="V316" s="85"/>
      <c r="W316" s="85"/>
      <c r="X316" s="85"/>
      <c r="Y316" s="85"/>
      <c r="Z316" s="85"/>
      <c r="AA316" s="85"/>
      <c r="AC316">
        <f t="shared" si="5"/>
        <v>0</v>
      </c>
    </row>
    <row r="317" spans="1:29" x14ac:dyDescent="0.35">
      <c r="A317">
        <v>28</v>
      </c>
      <c r="B317">
        <v>312</v>
      </c>
      <c r="C317" s="85"/>
      <c r="D317" s="85"/>
      <c r="E317" s="85"/>
      <c r="F317" s="85"/>
      <c r="G317" s="85"/>
      <c r="H317" s="85"/>
      <c r="I317" s="85"/>
      <c r="J317" s="85"/>
      <c r="K317" s="85"/>
      <c r="L317" s="85"/>
      <c r="M317" s="85"/>
      <c r="N317" s="85"/>
      <c r="P317" s="85"/>
      <c r="Q317" s="85"/>
      <c r="R317" s="85"/>
      <c r="S317" s="85"/>
      <c r="T317" s="85"/>
      <c r="U317" s="85"/>
      <c r="V317" s="85"/>
      <c r="W317" s="85"/>
      <c r="X317" s="85"/>
      <c r="Y317" s="85"/>
      <c r="Z317" s="85"/>
      <c r="AA317" s="85"/>
      <c r="AC317">
        <f t="shared" si="5"/>
        <v>0</v>
      </c>
    </row>
    <row r="318" spans="1:29" x14ac:dyDescent="0.35">
      <c r="A318">
        <v>28</v>
      </c>
      <c r="B318">
        <v>313</v>
      </c>
      <c r="C318" s="85"/>
      <c r="D318" s="85"/>
      <c r="E318" s="85"/>
      <c r="F318" s="85"/>
      <c r="G318" s="85"/>
      <c r="H318" s="85"/>
      <c r="I318" s="85"/>
      <c r="J318" s="85"/>
      <c r="K318" s="85"/>
      <c r="L318" s="85"/>
      <c r="M318" s="85"/>
      <c r="N318" s="85"/>
      <c r="P318" s="85"/>
      <c r="Q318" s="85"/>
      <c r="R318" s="85"/>
      <c r="S318" s="85"/>
      <c r="T318" s="85"/>
      <c r="U318" s="85"/>
      <c r="V318" s="85"/>
      <c r="W318" s="85"/>
      <c r="X318" s="85"/>
      <c r="Y318" s="85"/>
      <c r="Z318" s="85"/>
      <c r="AA318" s="85"/>
      <c r="AC318">
        <f t="shared" si="5"/>
        <v>0</v>
      </c>
    </row>
    <row r="319" spans="1:29" x14ac:dyDescent="0.35">
      <c r="A319">
        <v>28</v>
      </c>
      <c r="B319">
        <v>314</v>
      </c>
      <c r="C319" s="85"/>
      <c r="D319" s="85"/>
      <c r="E319" s="85"/>
      <c r="F319" s="85"/>
      <c r="G319" s="85"/>
      <c r="H319" s="85"/>
      <c r="I319" s="85"/>
      <c r="J319" s="85"/>
      <c r="K319" s="85"/>
      <c r="L319" s="85"/>
      <c r="M319" s="85"/>
      <c r="N319" s="85"/>
      <c r="P319" s="85"/>
      <c r="Q319" s="85"/>
      <c r="R319" s="85"/>
      <c r="S319" s="85"/>
      <c r="T319" s="85"/>
      <c r="U319" s="85"/>
      <c r="V319" s="85"/>
      <c r="W319" s="85"/>
      <c r="X319" s="85"/>
      <c r="Y319" s="85"/>
      <c r="Z319" s="85"/>
      <c r="AA319" s="85"/>
      <c r="AC319">
        <f t="shared" si="5"/>
        <v>0</v>
      </c>
    </row>
    <row r="320" spans="1:29" x14ac:dyDescent="0.35">
      <c r="A320">
        <v>28</v>
      </c>
      <c r="B320">
        <v>315</v>
      </c>
      <c r="C320" s="85">
        <f>LEN('28'!C19)</f>
        <v>0</v>
      </c>
      <c r="D320" s="85"/>
      <c r="E320" s="85"/>
      <c r="F320" s="85"/>
      <c r="G320" s="85"/>
      <c r="H320" s="85"/>
      <c r="I320" s="85"/>
      <c r="J320" s="85"/>
      <c r="K320" s="85"/>
      <c r="L320" s="85"/>
      <c r="M320" s="85"/>
      <c r="N320" s="85"/>
      <c r="P320" s="85">
        <v>75</v>
      </c>
      <c r="Q320" s="85"/>
      <c r="R320" s="85"/>
      <c r="S320" s="85"/>
      <c r="T320" s="85"/>
      <c r="U320" s="85"/>
      <c r="V320" s="85"/>
      <c r="W320" s="85"/>
      <c r="X320" s="85"/>
      <c r="Y320" s="85"/>
      <c r="Z320" s="85"/>
      <c r="AA320" s="85"/>
      <c r="AC320">
        <f t="shared" si="5"/>
        <v>0</v>
      </c>
    </row>
    <row r="321" spans="1:29" x14ac:dyDescent="0.35">
      <c r="A321">
        <v>28</v>
      </c>
      <c r="B321">
        <v>316</v>
      </c>
      <c r="C321" s="85"/>
      <c r="D321" s="85"/>
      <c r="E321" s="85"/>
      <c r="F321" s="85"/>
      <c r="G321" s="85"/>
      <c r="H321" s="85"/>
      <c r="I321" s="85"/>
      <c r="J321" s="85"/>
      <c r="K321" s="85"/>
      <c r="L321" s="85"/>
      <c r="M321" s="85"/>
      <c r="N321" s="85"/>
      <c r="P321" s="85"/>
      <c r="Q321" s="85"/>
      <c r="R321" s="85"/>
      <c r="S321" s="85"/>
      <c r="T321" s="85"/>
      <c r="U321" s="85"/>
      <c r="V321" s="85"/>
      <c r="W321" s="85"/>
      <c r="X321" s="85"/>
      <c r="Y321" s="85"/>
      <c r="Z321" s="85"/>
      <c r="AA321" s="85"/>
      <c r="AC321">
        <f t="shared" si="5"/>
        <v>0</v>
      </c>
    </row>
    <row r="322" spans="1:29" x14ac:dyDescent="0.35">
      <c r="A322">
        <v>28</v>
      </c>
      <c r="B322">
        <v>317</v>
      </c>
      <c r="C322" s="85"/>
      <c r="D322" s="85"/>
      <c r="E322" s="85"/>
      <c r="F322" s="85"/>
      <c r="G322" s="85"/>
      <c r="H322" s="85"/>
      <c r="I322" s="85"/>
      <c r="J322" s="85"/>
      <c r="K322" s="85"/>
      <c r="L322" s="85"/>
      <c r="M322" s="85"/>
      <c r="N322" s="85"/>
      <c r="P322" s="85"/>
      <c r="Q322" s="85"/>
      <c r="R322" s="85"/>
      <c r="S322" s="85"/>
      <c r="T322" s="85"/>
      <c r="U322" s="85"/>
      <c r="V322" s="85"/>
      <c r="W322" s="85"/>
      <c r="X322" s="85"/>
      <c r="Y322" s="85"/>
      <c r="Z322" s="85"/>
      <c r="AA322" s="85"/>
      <c r="AC322">
        <f t="shared" si="5"/>
        <v>0</v>
      </c>
    </row>
    <row r="323" spans="1:29" x14ac:dyDescent="0.35">
      <c r="A323">
        <v>28</v>
      </c>
      <c r="B323">
        <v>318</v>
      </c>
      <c r="C323" s="85"/>
      <c r="D323" s="85"/>
      <c r="E323" s="85"/>
      <c r="F323" s="85"/>
      <c r="G323" s="85"/>
      <c r="H323" s="85"/>
      <c r="I323" s="85"/>
      <c r="J323" s="85"/>
      <c r="K323" s="85"/>
      <c r="L323" s="85"/>
      <c r="M323" s="85"/>
      <c r="N323" s="85"/>
      <c r="P323" s="85"/>
      <c r="Q323" s="85"/>
      <c r="R323" s="85"/>
      <c r="S323" s="85"/>
      <c r="T323" s="85"/>
      <c r="U323" s="85"/>
      <c r="V323" s="85"/>
      <c r="W323" s="85"/>
      <c r="X323" s="85"/>
      <c r="Y323" s="85"/>
      <c r="Z323" s="85"/>
      <c r="AA323" s="85"/>
      <c r="AC323">
        <f t="shared" si="5"/>
        <v>0</v>
      </c>
    </row>
    <row r="324" spans="1:29" x14ac:dyDescent="0.35">
      <c r="A324">
        <v>28</v>
      </c>
      <c r="B324">
        <v>319</v>
      </c>
      <c r="C324" s="85"/>
      <c r="D324" s="85"/>
      <c r="E324" s="85"/>
      <c r="F324" s="85"/>
      <c r="G324" s="85"/>
      <c r="H324" s="85"/>
      <c r="I324" s="85"/>
      <c r="J324" s="85"/>
      <c r="K324" s="85"/>
      <c r="L324" s="85"/>
      <c r="M324" s="85"/>
      <c r="N324" s="85"/>
      <c r="P324" s="85"/>
      <c r="Q324" s="85"/>
      <c r="R324" s="85"/>
      <c r="S324" s="85"/>
      <c r="T324" s="85"/>
      <c r="U324" s="85"/>
      <c r="V324" s="85"/>
      <c r="W324" s="85"/>
      <c r="X324" s="85"/>
      <c r="Y324" s="85"/>
      <c r="Z324" s="85"/>
      <c r="AA324" s="85"/>
      <c r="AC324">
        <f t="shared" si="5"/>
        <v>0</v>
      </c>
    </row>
    <row r="325" spans="1:29" x14ac:dyDescent="0.35">
      <c r="A325">
        <v>30</v>
      </c>
      <c r="B325">
        <v>320</v>
      </c>
      <c r="C325" s="85"/>
      <c r="D325" s="85"/>
      <c r="E325" s="85"/>
      <c r="F325" s="85"/>
      <c r="G325" s="85"/>
      <c r="H325" s="85"/>
      <c r="I325" s="85"/>
      <c r="J325" s="85"/>
      <c r="K325" s="85"/>
      <c r="L325" s="85"/>
      <c r="M325" s="85"/>
      <c r="N325" s="85"/>
      <c r="P325" s="85"/>
      <c r="Q325" s="85"/>
      <c r="R325" s="85"/>
      <c r="S325" s="85"/>
      <c r="T325" s="85"/>
      <c r="U325" s="85"/>
      <c r="V325" s="85"/>
      <c r="W325" s="85"/>
      <c r="X325" s="85"/>
      <c r="Y325" s="85"/>
      <c r="Z325" s="85"/>
      <c r="AA325" s="85"/>
      <c r="AC325">
        <f t="shared" si="5"/>
        <v>0</v>
      </c>
    </row>
    <row r="326" spans="1:29" x14ac:dyDescent="0.35">
      <c r="A326">
        <v>30</v>
      </c>
      <c r="B326">
        <v>321</v>
      </c>
      <c r="C326" s="85"/>
      <c r="D326" s="85"/>
      <c r="E326" s="85"/>
      <c r="F326" s="85"/>
      <c r="G326" s="85"/>
      <c r="H326" s="85"/>
      <c r="I326" s="85"/>
      <c r="J326" s="85"/>
      <c r="K326" s="85"/>
      <c r="L326" s="85"/>
      <c r="M326" s="85"/>
      <c r="N326" s="85"/>
      <c r="P326" s="85"/>
      <c r="Q326" s="85"/>
      <c r="R326" s="85"/>
      <c r="S326" s="85"/>
      <c r="T326" s="85"/>
      <c r="U326" s="85"/>
      <c r="V326" s="85"/>
      <c r="W326" s="85"/>
      <c r="X326" s="85"/>
      <c r="Y326" s="85"/>
      <c r="Z326" s="85"/>
      <c r="AA326" s="85"/>
      <c r="AC326">
        <f t="shared" si="5"/>
        <v>0</v>
      </c>
    </row>
    <row r="327" spans="1:29" x14ac:dyDescent="0.35">
      <c r="A327">
        <v>30</v>
      </c>
      <c r="B327">
        <v>322</v>
      </c>
      <c r="C327" s="85"/>
      <c r="D327" s="85"/>
      <c r="E327" s="85"/>
      <c r="F327" s="85"/>
      <c r="G327" s="85"/>
      <c r="H327" s="85"/>
      <c r="I327" s="85"/>
      <c r="J327" s="85"/>
      <c r="K327" s="85"/>
      <c r="L327" s="85"/>
      <c r="M327" s="85"/>
      <c r="N327" s="85"/>
      <c r="P327" s="85"/>
      <c r="Q327" s="85"/>
      <c r="R327" s="85"/>
      <c r="S327" s="85"/>
      <c r="T327" s="85"/>
      <c r="U327" s="85"/>
      <c r="V327" s="85"/>
      <c r="W327" s="85"/>
      <c r="X327" s="85"/>
      <c r="Y327" s="85"/>
      <c r="Z327" s="85"/>
      <c r="AA327" s="85"/>
      <c r="AC327">
        <f t="shared" si="5"/>
        <v>0</v>
      </c>
    </row>
    <row r="328" spans="1:29" x14ac:dyDescent="0.35">
      <c r="A328">
        <v>30</v>
      </c>
      <c r="B328">
        <v>323</v>
      </c>
      <c r="C328" s="85"/>
      <c r="D328" s="85"/>
      <c r="E328" s="85"/>
      <c r="F328" s="85"/>
      <c r="G328" s="85"/>
      <c r="H328" s="85"/>
      <c r="I328" s="85"/>
      <c r="J328" s="85"/>
      <c r="K328" s="85"/>
      <c r="L328" s="85"/>
      <c r="M328" s="85"/>
      <c r="N328" s="85"/>
      <c r="P328" s="85"/>
      <c r="Q328" s="85"/>
      <c r="R328" s="85"/>
      <c r="S328" s="85"/>
      <c r="T328" s="85"/>
      <c r="U328" s="85"/>
      <c r="V328" s="85"/>
      <c r="W328" s="85"/>
      <c r="X328" s="85"/>
      <c r="Y328" s="85"/>
      <c r="Z328" s="85"/>
      <c r="AA328" s="85"/>
      <c r="AC328">
        <f t="shared" si="5"/>
        <v>0</v>
      </c>
    </row>
    <row r="329" spans="1:29" x14ac:dyDescent="0.35">
      <c r="A329">
        <v>30</v>
      </c>
      <c r="B329">
        <v>324</v>
      </c>
      <c r="C329" s="85"/>
      <c r="D329" s="85"/>
      <c r="E329" s="85"/>
      <c r="F329" s="85"/>
      <c r="G329" s="85"/>
      <c r="H329" s="85"/>
      <c r="I329" s="85"/>
      <c r="J329" s="85"/>
      <c r="K329" s="85"/>
      <c r="L329" s="85"/>
      <c r="M329" s="85"/>
      <c r="N329" s="85"/>
      <c r="P329" s="85"/>
      <c r="Q329" s="85"/>
      <c r="R329" s="85"/>
      <c r="S329" s="85"/>
      <c r="T329" s="85"/>
      <c r="U329" s="85"/>
      <c r="V329" s="85"/>
      <c r="W329" s="85"/>
      <c r="X329" s="85"/>
      <c r="Y329" s="85"/>
      <c r="Z329" s="85"/>
      <c r="AA329" s="85"/>
      <c r="AC329">
        <f t="shared" si="5"/>
        <v>0</v>
      </c>
    </row>
    <row r="330" spans="1:29" x14ac:dyDescent="0.35">
      <c r="A330">
        <v>30</v>
      </c>
      <c r="B330">
        <v>325</v>
      </c>
      <c r="C330" s="85"/>
      <c r="D330" s="85"/>
      <c r="E330" s="85"/>
      <c r="F330" s="85"/>
      <c r="G330" s="85"/>
      <c r="H330" s="85"/>
      <c r="I330" s="85"/>
      <c r="J330" s="85"/>
      <c r="K330" s="85"/>
      <c r="L330" s="85"/>
      <c r="M330" s="85"/>
      <c r="N330" s="85"/>
      <c r="P330" s="85"/>
      <c r="Q330" s="85"/>
      <c r="R330" s="85"/>
      <c r="S330" s="85"/>
      <c r="T330" s="85"/>
      <c r="U330" s="85"/>
      <c r="V330" s="85"/>
      <c r="W330" s="85"/>
      <c r="X330" s="85"/>
      <c r="Y330" s="85"/>
      <c r="Z330" s="85"/>
      <c r="AA330" s="85"/>
      <c r="AC330">
        <f t="shared" si="5"/>
        <v>0</v>
      </c>
    </row>
    <row r="331" spans="1:29" x14ac:dyDescent="0.35">
      <c r="A331">
        <v>30</v>
      </c>
      <c r="B331">
        <v>326</v>
      </c>
      <c r="C331" s="85"/>
      <c r="D331" s="85"/>
      <c r="E331" s="85"/>
      <c r="F331" s="85"/>
      <c r="G331" s="85"/>
      <c r="H331" s="85"/>
      <c r="I331" s="85"/>
      <c r="J331" s="85"/>
      <c r="K331" s="85"/>
      <c r="L331" s="85"/>
      <c r="M331" s="85"/>
      <c r="N331" s="85"/>
      <c r="P331" s="85"/>
      <c r="Q331" s="85"/>
      <c r="R331" s="85"/>
      <c r="S331" s="85"/>
      <c r="T331" s="85"/>
      <c r="U331" s="85"/>
      <c r="V331" s="85"/>
      <c r="W331" s="85"/>
      <c r="X331" s="85"/>
      <c r="Y331" s="85"/>
      <c r="Z331" s="85"/>
      <c r="AA331" s="85"/>
      <c r="AC331">
        <f t="shared" si="5"/>
        <v>0</v>
      </c>
    </row>
    <row r="332" spans="1:29" x14ac:dyDescent="0.35">
      <c r="A332">
        <v>30</v>
      </c>
      <c r="B332">
        <v>327</v>
      </c>
      <c r="C332" s="85"/>
      <c r="D332" s="85"/>
      <c r="E332" s="85"/>
      <c r="F332" s="85"/>
      <c r="G332" s="85"/>
      <c r="H332" s="85"/>
      <c r="I332" s="85"/>
      <c r="J332" s="85"/>
      <c r="K332" s="85"/>
      <c r="L332" s="85"/>
      <c r="M332" s="85"/>
      <c r="N332" s="85"/>
      <c r="P332" s="85"/>
      <c r="Q332" s="85"/>
      <c r="R332" s="85"/>
      <c r="S332" s="85"/>
      <c r="T332" s="85"/>
      <c r="U332" s="85"/>
      <c r="V332" s="85"/>
      <c r="W332" s="85"/>
      <c r="X332" s="85"/>
      <c r="Y332" s="85"/>
      <c r="Z332" s="85"/>
      <c r="AA332" s="85"/>
      <c r="AC332">
        <f t="shared" si="5"/>
        <v>0</v>
      </c>
    </row>
    <row r="333" spans="1:29" x14ac:dyDescent="0.35">
      <c r="A333">
        <v>30</v>
      </c>
      <c r="B333">
        <v>328</v>
      </c>
      <c r="C333" s="85"/>
      <c r="D333" s="85"/>
      <c r="E333" s="85"/>
      <c r="F333" s="85"/>
      <c r="G333" s="85"/>
      <c r="H333" s="85"/>
      <c r="I333" s="85"/>
      <c r="J333" s="85"/>
      <c r="K333" s="85"/>
      <c r="L333" s="85"/>
      <c r="M333" s="85"/>
      <c r="N333" s="85"/>
      <c r="P333" s="85"/>
      <c r="Q333" s="85"/>
      <c r="R333" s="85"/>
      <c r="S333" s="85"/>
      <c r="T333" s="85"/>
      <c r="U333" s="85"/>
      <c r="V333" s="85"/>
      <c r="W333" s="85"/>
      <c r="X333" s="85"/>
      <c r="Y333" s="85"/>
      <c r="Z333" s="85"/>
      <c r="AA333" s="85"/>
      <c r="AC333">
        <f t="shared" si="5"/>
        <v>0</v>
      </c>
    </row>
    <row r="334" spans="1:29" x14ac:dyDescent="0.35">
      <c r="A334">
        <v>30</v>
      </c>
      <c r="B334">
        <v>329</v>
      </c>
      <c r="C334" s="85"/>
      <c r="D334" s="85"/>
      <c r="E334" s="85"/>
      <c r="F334" s="85"/>
      <c r="G334" s="85"/>
      <c r="H334" s="85"/>
      <c r="I334" s="85"/>
      <c r="J334" s="85"/>
      <c r="K334" s="85"/>
      <c r="L334" s="85"/>
      <c r="M334" s="85"/>
      <c r="N334" s="85"/>
      <c r="P334" s="85"/>
      <c r="Q334" s="85"/>
      <c r="R334" s="85"/>
      <c r="S334" s="85"/>
      <c r="T334" s="85"/>
      <c r="U334" s="85"/>
      <c r="V334" s="85"/>
      <c r="W334" s="85"/>
      <c r="X334" s="85"/>
      <c r="Y334" s="85"/>
      <c r="Z334" s="85"/>
      <c r="AA334" s="85"/>
      <c r="AC334">
        <f t="shared" si="5"/>
        <v>0</v>
      </c>
    </row>
    <row r="335" spans="1:29" x14ac:dyDescent="0.35">
      <c r="A335">
        <v>30</v>
      </c>
      <c r="B335">
        <v>330</v>
      </c>
      <c r="C335" s="85"/>
      <c r="D335" s="85"/>
      <c r="E335" s="85"/>
      <c r="F335" s="85"/>
      <c r="G335" s="85"/>
      <c r="H335" s="85"/>
      <c r="I335" s="85"/>
      <c r="J335" s="85"/>
      <c r="K335" s="85"/>
      <c r="L335" s="85"/>
      <c r="M335" s="85"/>
      <c r="N335" s="85"/>
      <c r="P335" s="85"/>
      <c r="Q335" s="85"/>
      <c r="R335" s="85"/>
      <c r="S335" s="85"/>
      <c r="T335" s="85"/>
      <c r="U335" s="85"/>
      <c r="V335" s="85"/>
      <c r="W335" s="85"/>
      <c r="X335" s="85"/>
      <c r="Y335" s="85"/>
      <c r="Z335" s="85"/>
      <c r="AA335" s="85"/>
      <c r="AC335">
        <f t="shared" si="5"/>
        <v>0</v>
      </c>
    </row>
    <row r="336" spans="1:29" x14ac:dyDescent="0.35">
      <c r="A336">
        <v>30</v>
      </c>
      <c r="B336">
        <v>331</v>
      </c>
      <c r="C336" s="85"/>
      <c r="D336" s="85"/>
      <c r="E336" s="85"/>
      <c r="F336" s="85"/>
      <c r="G336" s="85"/>
      <c r="H336" s="85"/>
      <c r="I336" s="85"/>
      <c r="J336" s="85"/>
      <c r="K336" s="85"/>
      <c r="L336" s="85"/>
      <c r="M336" s="85"/>
      <c r="N336" s="85"/>
      <c r="P336" s="85"/>
      <c r="Q336" s="85"/>
      <c r="R336" s="85"/>
      <c r="S336" s="85"/>
      <c r="T336" s="85"/>
      <c r="U336" s="85"/>
      <c r="V336" s="85"/>
      <c r="W336" s="85"/>
      <c r="X336" s="85"/>
      <c r="Y336" s="85"/>
      <c r="Z336" s="85"/>
      <c r="AA336" s="85"/>
      <c r="AC336">
        <f t="shared" si="5"/>
        <v>0</v>
      </c>
    </row>
    <row r="337" spans="1:29" x14ac:dyDescent="0.35">
      <c r="A337">
        <v>30</v>
      </c>
      <c r="B337">
        <v>332</v>
      </c>
      <c r="C337" s="85"/>
      <c r="D337" s="85"/>
      <c r="E337" s="85"/>
      <c r="F337" s="85"/>
      <c r="G337" s="85"/>
      <c r="H337" s="85"/>
      <c r="I337" s="85"/>
      <c r="J337" s="85"/>
      <c r="K337" s="85"/>
      <c r="L337" s="85"/>
      <c r="M337" s="85"/>
      <c r="N337" s="85"/>
      <c r="P337" s="85"/>
      <c r="Q337" s="85"/>
      <c r="R337" s="85"/>
      <c r="S337" s="85"/>
      <c r="T337" s="85"/>
      <c r="U337" s="85"/>
      <c r="V337" s="85"/>
      <c r="W337" s="85"/>
      <c r="X337" s="85"/>
      <c r="Y337" s="85"/>
      <c r="Z337" s="85"/>
      <c r="AA337" s="85"/>
      <c r="AC337">
        <f t="shared" si="5"/>
        <v>0</v>
      </c>
    </row>
    <row r="338" spans="1:29" x14ac:dyDescent="0.35">
      <c r="A338">
        <v>30</v>
      </c>
      <c r="B338">
        <v>333</v>
      </c>
      <c r="C338" s="85"/>
      <c r="D338" s="85"/>
      <c r="E338" s="85"/>
      <c r="F338" s="85"/>
      <c r="G338" s="85"/>
      <c r="H338" s="85"/>
      <c r="I338" s="85"/>
      <c r="J338" s="85"/>
      <c r="K338" s="85"/>
      <c r="L338" s="85"/>
      <c r="M338" s="85"/>
      <c r="N338" s="85"/>
      <c r="P338" s="85"/>
      <c r="Q338" s="85"/>
      <c r="R338" s="85"/>
      <c r="S338" s="85"/>
      <c r="T338" s="85"/>
      <c r="U338" s="85"/>
      <c r="V338" s="85"/>
      <c r="W338" s="85"/>
      <c r="X338" s="85"/>
      <c r="Y338" s="85"/>
      <c r="Z338" s="85"/>
      <c r="AA338" s="85"/>
      <c r="AC338">
        <f t="shared" si="5"/>
        <v>0</v>
      </c>
    </row>
    <row r="339" spans="1:29" x14ac:dyDescent="0.35">
      <c r="A339">
        <v>30</v>
      </c>
      <c r="B339">
        <v>334</v>
      </c>
      <c r="C339" s="85"/>
      <c r="D339" s="85"/>
      <c r="E339" s="85"/>
      <c r="F339" s="85"/>
      <c r="G339" s="85"/>
      <c r="H339" s="85"/>
      <c r="I339" s="85"/>
      <c r="J339" s="85"/>
      <c r="K339" s="85"/>
      <c r="L339" s="85"/>
      <c r="M339" s="85"/>
      <c r="N339" s="85"/>
      <c r="P339" s="85"/>
      <c r="Q339" s="85"/>
      <c r="R339" s="85"/>
      <c r="S339" s="85"/>
      <c r="T339" s="85"/>
      <c r="U339" s="85"/>
      <c r="V339" s="85"/>
      <c r="W339" s="85"/>
      <c r="X339" s="85"/>
      <c r="Y339" s="85"/>
      <c r="Z339" s="85"/>
      <c r="AA339" s="85"/>
      <c r="AC339">
        <f t="shared" si="5"/>
        <v>0</v>
      </c>
    </row>
    <row r="340" spans="1:29" x14ac:dyDescent="0.35">
      <c r="A340">
        <v>30</v>
      </c>
      <c r="B340">
        <v>335</v>
      </c>
      <c r="C340" s="85"/>
      <c r="D340" s="85"/>
      <c r="E340" s="85"/>
      <c r="F340" s="85"/>
      <c r="G340" s="85"/>
      <c r="H340" s="85"/>
      <c r="I340" s="85"/>
      <c r="J340" s="85"/>
      <c r="K340" s="85"/>
      <c r="L340" s="85"/>
      <c r="M340" s="85"/>
      <c r="N340" s="85"/>
      <c r="P340" s="85"/>
      <c r="Q340" s="85"/>
      <c r="R340" s="85"/>
      <c r="S340" s="85"/>
      <c r="T340" s="85"/>
      <c r="U340" s="85"/>
      <c r="V340" s="85"/>
      <c r="W340" s="85"/>
      <c r="X340" s="85"/>
      <c r="Y340" s="85"/>
      <c r="Z340" s="85"/>
      <c r="AA340" s="85"/>
      <c r="AC340">
        <f t="shared" si="5"/>
        <v>0</v>
      </c>
    </row>
    <row r="341" spans="1:29" x14ac:dyDescent="0.35">
      <c r="A341">
        <v>30</v>
      </c>
      <c r="B341">
        <v>336</v>
      </c>
      <c r="C341" s="85"/>
      <c r="D341" s="85"/>
      <c r="E341" s="85"/>
      <c r="F341" s="85"/>
      <c r="G341" s="85"/>
      <c r="H341" s="85"/>
      <c r="I341" s="85"/>
      <c r="J341" s="85"/>
      <c r="K341" s="85"/>
      <c r="L341" s="85"/>
      <c r="M341" s="85"/>
      <c r="N341" s="85"/>
      <c r="P341" s="85"/>
      <c r="Q341" s="85"/>
      <c r="R341" s="85"/>
      <c r="S341" s="85"/>
      <c r="T341" s="85"/>
      <c r="U341" s="85"/>
      <c r="V341" s="85"/>
      <c r="W341" s="85"/>
      <c r="X341" s="85"/>
      <c r="Y341" s="85"/>
      <c r="Z341" s="85"/>
      <c r="AA341" s="85"/>
      <c r="AC341">
        <f t="shared" si="5"/>
        <v>0</v>
      </c>
    </row>
    <row r="342" spans="1:29" x14ac:dyDescent="0.35">
      <c r="A342">
        <v>30</v>
      </c>
      <c r="B342">
        <v>337</v>
      </c>
      <c r="C342" s="85"/>
      <c r="D342" s="85"/>
      <c r="E342" s="85"/>
      <c r="F342" s="85"/>
      <c r="G342" s="85"/>
      <c r="H342" s="85"/>
      <c r="I342" s="85"/>
      <c r="J342" s="85"/>
      <c r="K342" s="85"/>
      <c r="L342" s="85"/>
      <c r="M342" s="85"/>
      <c r="N342" s="85"/>
      <c r="P342" s="85"/>
      <c r="Q342" s="85"/>
      <c r="R342" s="85"/>
      <c r="S342" s="85"/>
      <c r="T342" s="85"/>
      <c r="U342" s="85"/>
      <c r="V342" s="85"/>
      <c r="W342" s="85"/>
      <c r="X342" s="85"/>
      <c r="Y342" s="85"/>
      <c r="Z342" s="85"/>
      <c r="AA342" s="85"/>
      <c r="AC342">
        <f t="shared" si="5"/>
        <v>0</v>
      </c>
    </row>
    <row r="343" spans="1:29" x14ac:dyDescent="0.35">
      <c r="A343">
        <v>30</v>
      </c>
      <c r="B343">
        <v>338</v>
      </c>
      <c r="C343" s="85"/>
      <c r="D343" s="85"/>
      <c r="E343" s="85"/>
      <c r="F343" s="85"/>
      <c r="G343" s="85"/>
      <c r="H343" s="85"/>
      <c r="I343" s="85"/>
      <c r="J343" s="85"/>
      <c r="K343" s="85"/>
      <c r="L343" s="85"/>
      <c r="M343" s="85"/>
      <c r="N343" s="85"/>
      <c r="P343" s="85"/>
      <c r="Q343" s="85"/>
      <c r="R343" s="85"/>
      <c r="S343" s="85"/>
      <c r="T343" s="85"/>
      <c r="U343" s="85"/>
      <c r="V343" s="85"/>
      <c r="W343" s="85"/>
      <c r="X343" s="85"/>
      <c r="Y343" s="85"/>
      <c r="Z343" s="85"/>
      <c r="AA343" s="85"/>
      <c r="AC343">
        <f t="shared" si="5"/>
        <v>0</v>
      </c>
    </row>
    <row r="344" spans="1:29" x14ac:dyDescent="0.35">
      <c r="A344">
        <v>30</v>
      </c>
      <c r="B344">
        <v>339</v>
      </c>
      <c r="C344" s="85"/>
      <c r="D344" s="85"/>
      <c r="E344" s="85"/>
      <c r="F344" s="85"/>
      <c r="G344" s="85"/>
      <c r="H344" s="85"/>
      <c r="I344" s="85"/>
      <c r="J344" s="85"/>
      <c r="K344" s="85"/>
      <c r="L344" s="85"/>
      <c r="M344" s="85"/>
      <c r="N344" s="85"/>
      <c r="P344" s="85"/>
      <c r="Q344" s="85"/>
      <c r="R344" s="85"/>
      <c r="S344" s="85"/>
      <c r="T344" s="85"/>
      <c r="U344" s="85"/>
      <c r="V344" s="85"/>
      <c r="W344" s="85"/>
      <c r="X344" s="85"/>
      <c r="Y344" s="85"/>
      <c r="Z344" s="85"/>
      <c r="AA344" s="85"/>
      <c r="AC344">
        <f t="shared" si="5"/>
        <v>0</v>
      </c>
    </row>
    <row r="345" spans="1:29" x14ac:dyDescent="0.35">
      <c r="A345">
        <v>30</v>
      </c>
      <c r="B345">
        <v>340</v>
      </c>
      <c r="C345" s="85"/>
      <c r="D345" s="85"/>
      <c r="E345" s="85"/>
      <c r="F345" s="85"/>
      <c r="G345" s="85"/>
      <c r="H345" s="85"/>
      <c r="I345" s="85"/>
      <c r="J345" s="85"/>
      <c r="K345" s="85"/>
      <c r="L345" s="85"/>
      <c r="M345" s="85"/>
      <c r="N345" s="85"/>
      <c r="P345" s="85"/>
      <c r="Q345" s="85"/>
      <c r="R345" s="85"/>
      <c r="S345" s="85"/>
      <c r="T345" s="85"/>
      <c r="U345" s="85"/>
      <c r="V345" s="85"/>
      <c r="W345" s="85"/>
      <c r="X345" s="85"/>
      <c r="Y345" s="85"/>
      <c r="Z345" s="85"/>
      <c r="AA345" s="85"/>
      <c r="AC345">
        <f t="shared" si="5"/>
        <v>0</v>
      </c>
    </row>
    <row r="346" spans="1:29" x14ac:dyDescent="0.35">
      <c r="A346">
        <v>30</v>
      </c>
      <c r="B346">
        <v>341</v>
      </c>
      <c r="C346" s="85">
        <f>LEN('30'!C38)</f>
        <v>10</v>
      </c>
      <c r="D346" s="85"/>
      <c r="E346" s="85"/>
      <c r="F346" s="85"/>
      <c r="G346" s="85"/>
      <c r="H346" s="85"/>
      <c r="I346" s="85"/>
      <c r="J346" s="85"/>
      <c r="K346" s="85"/>
      <c r="L346" s="85"/>
      <c r="M346" s="85"/>
      <c r="N346" s="85"/>
      <c r="P346" s="85">
        <v>80</v>
      </c>
      <c r="Q346" s="85"/>
      <c r="R346" s="85"/>
      <c r="S346" s="85"/>
      <c r="T346" s="85"/>
      <c r="U346" s="85"/>
      <c r="V346" s="85"/>
      <c r="W346" s="85"/>
      <c r="X346" s="85"/>
      <c r="Y346" s="85"/>
      <c r="Z346" s="85"/>
      <c r="AA346" s="85"/>
      <c r="AC346">
        <f t="shared" si="5"/>
        <v>0</v>
      </c>
    </row>
    <row r="347" spans="1:29" x14ac:dyDescent="0.35">
      <c r="A347">
        <v>31</v>
      </c>
      <c r="B347">
        <v>342</v>
      </c>
      <c r="C347" s="85"/>
      <c r="D347" s="85"/>
      <c r="E347" s="85"/>
      <c r="F347" s="85"/>
      <c r="G347" s="85"/>
      <c r="H347" s="85"/>
      <c r="I347" s="85"/>
      <c r="J347" s="85"/>
      <c r="K347" s="85"/>
      <c r="L347" s="85"/>
      <c r="M347" s="85"/>
      <c r="N347" s="85"/>
      <c r="P347" s="85"/>
      <c r="Q347" s="85"/>
      <c r="R347" s="85"/>
      <c r="S347" s="85"/>
      <c r="T347" s="85"/>
      <c r="U347" s="85"/>
      <c r="V347" s="85"/>
      <c r="W347" s="85"/>
      <c r="X347" s="85"/>
      <c r="Y347" s="85"/>
      <c r="Z347" s="85"/>
      <c r="AA347" s="85"/>
      <c r="AC347">
        <f t="shared" si="5"/>
        <v>0</v>
      </c>
    </row>
    <row r="348" spans="1:29" x14ac:dyDescent="0.35">
      <c r="A348">
        <v>15</v>
      </c>
      <c r="B348">
        <v>343</v>
      </c>
      <c r="C348" s="85"/>
      <c r="D348" s="85"/>
      <c r="E348" s="85"/>
      <c r="F348" s="85"/>
      <c r="G348" s="85"/>
      <c r="H348" s="85"/>
      <c r="I348" s="85"/>
      <c r="J348" s="85"/>
      <c r="K348" s="85"/>
      <c r="L348" s="85"/>
      <c r="M348" s="85"/>
      <c r="N348" s="85"/>
      <c r="P348" s="85"/>
      <c r="Q348" s="85"/>
      <c r="R348" s="85"/>
      <c r="S348" s="85"/>
      <c r="T348" s="85"/>
      <c r="U348" s="85"/>
      <c r="V348" s="85"/>
      <c r="W348" s="85"/>
      <c r="X348" s="85"/>
      <c r="Y348" s="85"/>
      <c r="Z348" s="85"/>
      <c r="AA348" s="85"/>
      <c r="AC348">
        <f t="shared" si="5"/>
        <v>0</v>
      </c>
    </row>
    <row r="349" spans="1:29" x14ac:dyDescent="0.35">
      <c r="A349">
        <v>15</v>
      </c>
      <c r="B349">
        <v>344</v>
      </c>
      <c r="C349" s="85">
        <f>LEN('15'!B32)</f>
        <v>0</v>
      </c>
      <c r="D349" s="85"/>
      <c r="E349" s="85"/>
      <c r="F349" s="85"/>
      <c r="G349" s="85"/>
      <c r="H349" s="85"/>
      <c r="I349" s="85"/>
      <c r="J349" s="85"/>
      <c r="K349" s="85"/>
      <c r="L349" s="85"/>
      <c r="M349" s="85"/>
      <c r="N349" s="85"/>
      <c r="P349" s="85">
        <v>100</v>
      </c>
      <c r="Q349" s="85"/>
      <c r="R349" s="85"/>
      <c r="S349" s="85"/>
      <c r="T349" s="85"/>
      <c r="U349" s="85"/>
      <c r="V349" s="85"/>
      <c r="W349" s="85"/>
      <c r="X349" s="85"/>
      <c r="Y349" s="85"/>
      <c r="Z349" s="85"/>
      <c r="AA349" s="85"/>
      <c r="AC349">
        <f t="shared" si="5"/>
        <v>0</v>
      </c>
    </row>
    <row r="350" spans="1:29" x14ac:dyDescent="0.35">
      <c r="A350">
        <v>16</v>
      </c>
      <c r="B350">
        <v>345</v>
      </c>
      <c r="C350" s="85"/>
      <c r="D350" s="85"/>
      <c r="E350" s="85"/>
      <c r="F350" s="85"/>
      <c r="G350" s="85"/>
      <c r="H350" s="85"/>
      <c r="I350" s="85"/>
      <c r="J350" s="85"/>
      <c r="K350" s="85"/>
      <c r="L350" s="85"/>
      <c r="M350" s="85"/>
      <c r="N350" s="85"/>
      <c r="P350" s="85"/>
      <c r="Q350" s="85"/>
      <c r="R350" s="85"/>
      <c r="S350" s="85"/>
      <c r="T350" s="85"/>
      <c r="U350" s="85"/>
      <c r="V350" s="85"/>
      <c r="W350" s="85"/>
      <c r="X350" s="85"/>
      <c r="Y350" s="85"/>
      <c r="Z350" s="85"/>
      <c r="AA350" s="85"/>
      <c r="AC350">
        <f t="shared" si="5"/>
        <v>0</v>
      </c>
    </row>
    <row r="351" spans="1:29" x14ac:dyDescent="0.35">
      <c r="A351">
        <v>17</v>
      </c>
      <c r="B351">
        <v>346</v>
      </c>
      <c r="C351" s="85"/>
      <c r="D351" s="85"/>
      <c r="E351" s="85"/>
      <c r="F351" s="85"/>
      <c r="G351" s="85"/>
      <c r="H351" s="85"/>
      <c r="I351" s="85"/>
      <c r="J351" s="85"/>
      <c r="K351" s="85"/>
      <c r="L351" s="85"/>
      <c r="M351" s="85"/>
      <c r="N351" s="85"/>
      <c r="P351" s="85"/>
      <c r="Q351" s="85"/>
      <c r="R351" s="85"/>
      <c r="S351" s="85"/>
      <c r="T351" s="85"/>
      <c r="U351" s="85"/>
      <c r="V351" s="85"/>
      <c r="W351" s="85"/>
      <c r="X351" s="85"/>
      <c r="Y351" s="85"/>
      <c r="Z351" s="85"/>
      <c r="AA351" s="85"/>
      <c r="AC351">
        <f t="shared" si="5"/>
        <v>0</v>
      </c>
    </row>
    <row r="352" spans="1:29" x14ac:dyDescent="0.35">
      <c r="A352">
        <v>20</v>
      </c>
      <c r="B352">
        <v>347</v>
      </c>
      <c r="C352" s="85"/>
      <c r="D352" s="85"/>
      <c r="E352" s="85"/>
      <c r="F352" s="85"/>
      <c r="G352" s="85"/>
      <c r="H352" s="85"/>
      <c r="I352" s="85"/>
      <c r="J352" s="85"/>
      <c r="K352" s="85"/>
      <c r="L352" s="85"/>
      <c r="M352" s="85"/>
      <c r="N352" s="85"/>
      <c r="P352" s="85"/>
      <c r="Q352" s="85"/>
      <c r="R352" s="85"/>
      <c r="S352" s="85"/>
      <c r="T352" s="85"/>
      <c r="U352" s="85"/>
      <c r="V352" s="85"/>
      <c r="W352" s="85"/>
      <c r="X352" s="85"/>
      <c r="Y352" s="85"/>
      <c r="Z352" s="85"/>
      <c r="AA352" s="85"/>
      <c r="AC352">
        <f t="shared" si="5"/>
        <v>0</v>
      </c>
    </row>
    <row r="353" spans="1:29" x14ac:dyDescent="0.35">
      <c r="A353">
        <v>26</v>
      </c>
      <c r="B353">
        <v>348</v>
      </c>
      <c r="C353" s="85"/>
      <c r="D353" s="85"/>
      <c r="E353" s="85"/>
      <c r="F353" s="85"/>
      <c r="G353" s="85"/>
      <c r="H353" s="85"/>
      <c r="I353" s="85"/>
      <c r="J353" s="85"/>
      <c r="K353" s="85"/>
      <c r="L353" s="85"/>
      <c r="M353" s="85"/>
      <c r="N353" s="85"/>
      <c r="P353" s="85"/>
      <c r="Q353" s="85"/>
      <c r="R353" s="85"/>
      <c r="S353" s="85"/>
      <c r="T353" s="85"/>
      <c r="U353" s="85"/>
      <c r="V353" s="85"/>
      <c r="W353" s="85"/>
      <c r="X353" s="85"/>
      <c r="Y353" s="85"/>
      <c r="Z353" s="85"/>
      <c r="AA353" s="85"/>
      <c r="AC353">
        <f t="shared" si="5"/>
        <v>0</v>
      </c>
    </row>
    <row r="354" spans="1:29" x14ac:dyDescent="0.35">
      <c r="A354">
        <v>27</v>
      </c>
      <c r="B354">
        <v>349</v>
      </c>
      <c r="C354" s="85"/>
      <c r="D354" s="85"/>
      <c r="E354" s="85"/>
      <c r="F354" s="85"/>
      <c r="G354" s="85"/>
      <c r="H354" s="85"/>
      <c r="I354" s="85"/>
      <c r="J354" s="85"/>
      <c r="K354" s="85"/>
      <c r="L354" s="85"/>
      <c r="M354" s="85"/>
      <c r="N354" s="85"/>
      <c r="P354" s="85"/>
      <c r="Q354" s="85"/>
      <c r="R354" s="85"/>
      <c r="S354" s="85"/>
      <c r="T354" s="85"/>
      <c r="U354" s="85"/>
      <c r="V354" s="85"/>
      <c r="W354" s="85"/>
      <c r="X354" s="85"/>
      <c r="Y354" s="85"/>
      <c r="Z354" s="85"/>
      <c r="AA354" s="85"/>
      <c r="AC354">
        <f t="shared" si="5"/>
        <v>0</v>
      </c>
    </row>
    <row r="355" spans="1:29" x14ac:dyDescent="0.35">
      <c r="A355">
        <v>27</v>
      </c>
      <c r="B355">
        <v>350</v>
      </c>
      <c r="C355" s="85"/>
      <c r="D355" s="85"/>
      <c r="E355" s="85"/>
      <c r="F355" s="85"/>
      <c r="G355" s="85"/>
      <c r="H355" s="85"/>
      <c r="I355" s="85"/>
      <c r="J355" s="85"/>
      <c r="K355" s="85"/>
      <c r="L355" s="85"/>
      <c r="M355" s="85"/>
      <c r="N355" s="85"/>
      <c r="P355" s="85"/>
      <c r="Q355" s="85"/>
      <c r="R355" s="85"/>
      <c r="S355" s="85"/>
      <c r="T355" s="85"/>
      <c r="U355" s="85"/>
      <c r="V355" s="85"/>
      <c r="W355" s="85"/>
      <c r="X355" s="85"/>
      <c r="Y355" s="85"/>
      <c r="Z355" s="85"/>
      <c r="AA355" s="85"/>
      <c r="AC355">
        <f t="shared" si="5"/>
        <v>0</v>
      </c>
    </row>
    <row r="356" spans="1:29" x14ac:dyDescent="0.35">
      <c r="A356">
        <v>28</v>
      </c>
      <c r="B356">
        <v>351</v>
      </c>
      <c r="C356" s="85"/>
      <c r="D356" s="85"/>
      <c r="E356" s="85"/>
      <c r="F356" s="85"/>
      <c r="G356" s="85"/>
      <c r="H356" s="85"/>
      <c r="I356" s="85"/>
      <c r="J356" s="85"/>
      <c r="K356" s="85"/>
      <c r="L356" s="85"/>
      <c r="M356" s="85"/>
      <c r="N356" s="85"/>
      <c r="P356" s="85"/>
      <c r="Q356" s="85"/>
      <c r="R356" s="85"/>
      <c r="S356" s="85"/>
      <c r="T356" s="85"/>
      <c r="U356" s="85"/>
      <c r="V356" s="85"/>
      <c r="W356" s="85"/>
      <c r="X356" s="85"/>
      <c r="Y356" s="85"/>
      <c r="Z356" s="85"/>
      <c r="AA356" s="85"/>
      <c r="AC356">
        <f t="shared" si="5"/>
        <v>0</v>
      </c>
    </row>
    <row r="357" spans="1:29" x14ac:dyDescent="0.35">
      <c r="A357">
        <v>28</v>
      </c>
      <c r="B357">
        <v>352</v>
      </c>
      <c r="C357" s="85"/>
      <c r="D357" s="85"/>
      <c r="E357" s="85"/>
      <c r="F357" s="85"/>
      <c r="G357" s="85"/>
      <c r="H357" s="85"/>
      <c r="I357" s="85"/>
      <c r="J357" s="85"/>
      <c r="K357" s="85"/>
      <c r="L357" s="85"/>
      <c r="M357" s="85"/>
      <c r="N357" s="85"/>
      <c r="P357" s="85"/>
      <c r="Q357" s="85"/>
      <c r="R357" s="85"/>
      <c r="S357" s="85"/>
      <c r="T357" s="85"/>
      <c r="U357" s="85"/>
      <c r="V357" s="85"/>
      <c r="W357" s="85"/>
      <c r="X357" s="85"/>
      <c r="Y357" s="85"/>
      <c r="Z357" s="85"/>
      <c r="AA357" s="85"/>
      <c r="AC357">
        <f t="shared" si="5"/>
        <v>0</v>
      </c>
    </row>
    <row r="358" spans="1:29" x14ac:dyDescent="0.35">
      <c r="A358">
        <v>28</v>
      </c>
      <c r="B358">
        <v>353</v>
      </c>
      <c r="C358" s="85"/>
      <c r="D358" s="85"/>
      <c r="E358" s="85"/>
      <c r="F358" s="85"/>
      <c r="G358" s="85"/>
      <c r="H358" s="85"/>
      <c r="I358" s="85"/>
      <c r="J358" s="85"/>
      <c r="K358" s="85"/>
      <c r="L358" s="85"/>
      <c r="M358" s="85"/>
      <c r="N358" s="85"/>
      <c r="P358" s="85"/>
      <c r="Q358" s="85"/>
      <c r="R358" s="85"/>
      <c r="S358" s="85"/>
      <c r="T358" s="85"/>
      <c r="U358" s="85"/>
      <c r="V358" s="85"/>
      <c r="W358" s="85"/>
      <c r="X358" s="85"/>
      <c r="Y358" s="85"/>
      <c r="Z358" s="85"/>
      <c r="AA358" s="85"/>
      <c r="AC358">
        <f t="shared" si="5"/>
        <v>0</v>
      </c>
    </row>
    <row r="359" spans="1:29" x14ac:dyDescent="0.35">
      <c r="A359">
        <v>28</v>
      </c>
      <c r="B359">
        <v>354</v>
      </c>
      <c r="C359" s="85"/>
      <c r="D359" s="85"/>
      <c r="E359" s="85"/>
      <c r="F359" s="85"/>
      <c r="G359" s="85"/>
      <c r="H359" s="85"/>
      <c r="I359" s="85"/>
      <c r="J359" s="85"/>
      <c r="K359" s="85"/>
      <c r="L359" s="85"/>
      <c r="M359" s="85"/>
      <c r="N359" s="85"/>
      <c r="P359" s="85"/>
      <c r="Q359" s="85"/>
      <c r="R359" s="85"/>
      <c r="S359" s="85"/>
      <c r="T359" s="85"/>
      <c r="U359" s="85"/>
      <c r="V359" s="85"/>
      <c r="W359" s="85"/>
      <c r="X359" s="85"/>
      <c r="Y359" s="85"/>
      <c r="Z359" s="85"/>
      <c r="AA359" s="85"/>
      <c r="AC359">
        <f t="shared" si="5"/>
        <v>0</v>
      </c>
    </row>
    <row r="360" spans="1:29" x14ac:dyDescent="0.35">
      <c r="A360">
        <v>28</v>
      </c>
      <c r="B360">
        <v>355</v>
      </c>
      <c r="C360" s="85"/>
      <c r="D360" s="85"/>
      <c r="E360" s="85"/>
      <c r="F360" s="85"/>
      <c r="G360" s="85"/>
      <c r="H360" s="85"/>
      <c r="I360" s="85"/>
      <c r="J360" s="85"/>
      <c r="K360" s="85"/>
      <c r="L360" s="85"/>
      <c r="M360" s="85"/>
      <c r="N360" s="85"/>
      <c r="P360" s="85"/>
      <c r="Q360" s="85"/>
      <c r="R360" s="85"/>
      <c r="S360" s="85"/>
      <c r="T360" s="85"/>
      <c r="U360" s="85"/>
      <c r="V360" s="85"/>
      <c r="W360" s="85"/>
      <c r="X360" s="85"/>
      <c r="Y360" s="85"/>
      <c r="Z360" s="85"/>
      <c r="AA360" s="85"/>
      <c r="AC360">
        <f t="shared" si="5"/>
        <v>0</v>
      </c>
    </row>
    <row r="361" spans="1:29" x14ac:dyDescent="0.35">
      <c r="A361">
        <v>28</v>
      </c>
      <c r="B361">
        <v>356</v>
      </c>
      <c r="C361" s="85"/>
      <c r="D361" s="85"/>
      <c r="E361" s="85"/>
      <c r="F361" s="85"/>
      <c r="G361" s="85"/>
      <c r="H361" s="85"/>
      <c r="I361" s="85"/>
      <c r="J361" s="85"/>
      <c r="K361" s="85"/>
      <c r="L361" s="85"/>
      <c r="M361" s="85"/>
      <c r="N361" s="85"/>
      <c r="P361" s="85"/>
      <c r="Q361" s="85"/>
      <c r="R361" s="85"/>
      <c r="S361" s="85"/>
      <c r="T361" s="85"/>
      <c r="U361" s="85"/>
      <c r="V361" s="85"/>
      <c r="W361" s="85"/>
      <c r="X361" s="85"/>
      <c r="Y361" s="85"/>
      <c r="Z361" s="85"/>
      <c r="AA361" s="85"/>
      <c r="AC361">
        <f t="shared" si="5"/>
        <v>0</v>
      </c>
    </row>
    <row r="362" spans="1:29" x14ac:dyDescent="0.35">
      <c r="A362">
        <v>28</v>
      </c>
      <c r="B362">
        <v>357</v>
      </c>
      <c r="C362" s="85"/>
      <c r="D362" s="85"/>
      <c r="E362" s="85"/>
      <c r="F362" s="85"/>
      <c r="G362" s="85"/>
      <c r="H362" s="85"/>
      <c r="I362" s="85"/>
      <c r="J362" s="85"/>
      <c r="K362" s="85"/>
      <c r="L362" s="85"/>
      <c r="M362" s="85"/>
      <c r="N362" s="85"/>
      <c r="P362" s="85"/>
      <c r="Q362" s="85"/>
      <c r="R362" s="85"/>
      <c r="S362" s="85"/>
      <c r="T362" s="85"/>
      <c r="U362" s="85"/>
      <c r="V362" s="85"/>
      <c r="W362" s="85"/>
      <c r="X362" s="85"/>
      <c r="Y362" s="85"/>
      <c r="Z362" s="85"/>
      <c r="AA362" s="85"/>
      <c r="AC362">
        <f t="shared" ref="AC362:AC369" si="6">IF(OR(C362&gt;P362,D362&gt;Q362,E362&gt;R362),1,0)</f>
        <v>0</v>
      </c>
    </row>
    <row r="363" spans="1:29" x14ac:dyDescent="0.35">
      <c r="A363">
        <v>28</v>
      </c>
      <c r="B363">
        <v>358</v>
      </c>
      <c r="C363" s="85"/>
      <c r="D363" s="85"/>
      <c r="E363" s="85"/>
      <c r="F363" s="85"/>
      <c r="G363" s="85"/>
      <c r="H363" s="85"/>
      <c r="I363" s="85"/>
      <c r="J363" s="85"/>
      <c r="K363" s="85"/>
      <c r="L363" s="85"/>
      <c r="M363" s="85"/>
      <c r="N363" s="85"/>
      <c r="P363" s="85"/>
      <c r="Q363" s="85"/>
      <c r="R363" s="85"/>
      <c r="S363" s="85"/>
      <c r="T363" s="85"/>
      <c r="U363" s="85"/>
      <c r="V363" s="85"/>
      <c r="W363" s="85"/>
      <c r="X363" s="85"/>
      <c r="Y363" s="85"/>
      <c r="Z363" s="85"/>
      <c r="AA363" s="85"/>
      <c r="AC363">
        <f t="shared" si="6"/>
        <v>0</v>
      </c>
    </row>
    <row r="364" spans="1:29" x14ac:dyDescent="0.35">
      <c r="A364">
        <v>28</v>
      </c>
      <c r="B364">
        <v>359</v>
      </c>
      <c r="C364" s="85"/>
      <c r="D364" s="85"/>
      <c r="E364" s="85"/>
      <c r="F364" s="85"/>
      <c r="G364" s="85"/>
      <c r="H364" s="85"/>
      <c r="I364" s="85"/>
      <c r="J364" s="85"/>
      <c r="K364" s="85"/>
      <c r="L364" s="85"/>
      <c r="M364" s="85"/>
      <c r="N364" s="85"/>
      <c r="P364" s="85"/>
      <c r="Q364" s="85"/>
      <c r="R364" s="85"/>
      <c r="S364" s="85"/>
      <c r="T364" s="85"/>
      <c r="U364" s="85"/>
      <c r="V364" s="85"/>
      <c r="W364" s="85"/>
      <c r="X364" s="85"/>
      <c r="Y364" s="85"/>
      <c r="Z364" s="85"/>
      <c r="AA364" s="85"/>
      <c r="AC364">
        <f t="shared" si="6"/>
        <v>0</v>
      </c>
    </row>
    <row r="365" spans="1:29" x14ac:dyDescent="0.35">
      <c r="A365">
        <v>28</v>
      </c>
      <c r="B365">
        <v>360</v>
      </c>
      <c r="C365" s="85"/>
      <c r="D365" s="85"/>
      <c r="E365" s="85"/>
      <c r="F365" s="85"/>
      <c r="G365" s="85"/>
      <c r="H365" s="85"/>
      <c r="I365" s="85"/>
      <c r="J365" s="85"/>
      <c r="K365" s="85"/>
      <c r="L365" s="85"/>
      <c r="M365" s="85"/>
      <c r="N365" s="85"/>
      <c r="P365" s="85"/>
      <c r="Q365" s="85"/>
      <c r="R365" s="85"/>
      <c r="S365" s="85"/>
      <c r="T365" s="85"/>
      <c r="U365" s="85"/>
      <c r="V365" s="85"/>
      <c r="W365" s="85"/>
      <c r="X365" s="85"/>
      <c r="Y365" s="85"/>
      <c r="Z365" s="85"/>
      <c r="AA365" s="85"/>
      <c r="AC365">
        <f t="shared" si="6"/>
        <v>0</v>
      </c>
    </row>
    <row r="366" spans="1:29" x14ac:dyDescent="0.35">
      <c r="A366">
        <v>31</v>
      </c>
      <c r="B366">
        <v>361</v>
      </c>
      <c r="C366" s="85" t="e">
        <f>LEN('31'!#REF!)</f>
        <v>#REF!</v>
      </c>
      <c r="D366" s="85"/>
      <c r="E366" s="85"/>
      <c r="F366" s="85"/>
      <c r="G366" s="85"/>
      <c r="H366" s="85"/>
      <c r="I366" s="85"/>
      <c r="J366" s="85"/>
      <c r="K366" s="85"/>
      <c r="L366" s="85"/>
      <c r="M366" s="85"/>
      <c r="N366" s="85"/>
      <c r="P366" s="85">
        <v>200</v>
      </c>
      <c r="Q366" s="85"/>
      <c r="R366" s="85"/>
      <c r="S366" s="85"/>
      <c r="T366" s="85"/>
      <c r="U366" s="85"/>
      <c r="V366" s="85"/>
      <c r="W366" s="85"/>
      <c r="X366" s="85"/>
      <c r="Y366" s="85"/>
      <c r="Z366" s="85"/>
      <c r="AA366" s="85"/>
      <c r="AC366" t="e">
        <f t="shared" si="6"/>
        <v>#REF!</v>
      </c>
    </row>
    <row r="367" spans="1:29" x14ac:dyDescent="0.35">
      <c r="A367" t="s">
        <v>418</v>
      </c>
      <c r="B367">
        <v>362</v>
      </c>
      <c r="C367" s="85"/>
      <c r="D367" s="85"/>
      <c r="E367" s="85"/>
      <c r="F367" s="85"/>
      <c r="G367" s="85"/>
      <c r="H367" s="85"/>
      <c r="I367" s="85"/>
      <c r="J367" s="85"/>
      <c r="K367" s="85"/>
      <c r="L367" s="85"/>
      <c r="M367" s="85"/>
      <c r="N367" s="85"/>
      <c r="P367" s="85"/>
      <c r="Q367" s="85"/>
      <c r="R367" s="85"/>
      <c r="S367" s="85"/>
      <c r="T367" s="85"/>
      <c r="U367" s="85"/>
      <c r="V367" s="85"/>
      <c r="W367" s="85"/>
      <c r="X367" s="85"/>
      <c r="Y367" s="85"/>
      <c r="Z367" s="85"/>
      <c r="AA367" s="85"/>
      <c r="AC367">
        <f t="shared" si="6"/>
        <v>0</v>
      </c>
    </row>
    <row r="368" spans="1:29" x14ac:dyDescent="0.35">
      <c r="A368" t="s">
        <v>418</v>
      </c>
      <c r="B368">
        <v>363</v>
      </c>
      <c r="C368" s="85"/>
      <c r="D368" s="85"/>
      <c r="E368" s="85"/>
      <c r="F368" s="85"/>
      <c r="G368" s="85"/>
      <c r="H368" s="85"/>
      <c r="I368" s="85"/>
      <c r="J368" s="85"/>
      <c r="K368" s="85"/>
      <c r="L368" s="85"/>
      <c r="M368" s="85"/>
      <c r="N368" s="85"/>
      <c r="P368" s="85"/>
      <c r="Q368" s="85"/>
      <c r="R368" s="85"/>
      <c r="S368" s="85"/>
      <c r="T368" s="85"/>
      <c r="U368" s="85"/>
      <c r="V368" s="85"/>
      <c r="W368" s="85"/>
      <c r="X368" s="85"/>
      <c r="Y368" s="85"/>
      <c r="Z368" s="85"/>
      <c r="AA368" s="85"/>
      <c r="AC368">
        <f t="shared" si="6"/>
        <v>0</v>
      </c>
    </row>
    <row r="369" spans="1:29" x14ac:dyDescent="0.35">
      <c r="A369" t="s">
        <v>418</v>
      </c>
      <c r="B369">
        <v>364</v>
      </c>
      <c r="C369" s="85"/>
      <c r="D369" s="85"/>
      <c r="E369" s="85"/>
      <c r="F369" s="85"/>
      <c r="G369" s="85"/>
      <c r="H369" s="85"/>
      <c r="I369" s="85"/>
      <c r="J369" s="85"/>
      <c r="K369" s="85"/>
      <c r="L369" s="85"/>
      <c r="M369" s="85"/>
      <c r="N369" s="85"/>
      <c r="P369" s="85"/>
      <c r="Q369" s="85"/>
      <c r="R369" s="85"/>
      <c r="S369" s="85"/>
      <c r="T369" s="85"/>
      <c r="U369" s="85"/>
      <c r="V369" s="85"/>
      <c r="W369" s="85"/>
      <c r="X369" s="85"/>
      <c r="Y369" s="85"/>
      <c r="Z369" s="85"/>
      <c r="AA369" s="85"/>
      <c r="AC369">
        <f t="shared" si="6"/>
        <v>0</v>
      </c>
    </row>
    <row r="370" spans="1:29" x14ac:dyDescent="0.35">
      <c r="A370" t="s">
        <v>418</v>
      </c>
      <c r="B370">
        <v>365</v>
      </c>
      <c r="C370" s="85"/>
      <c r="D370" s="85"/>
      <c r="E370" s="85"/>
      <c r="F370" s="85"/>
      <c r="G370" s="85"/>
      <c r="H370" s="85"/>
      <c r="I370" s="85"/>
      <c r="J370" s="85"/>
      <c r="K370" s="85"/>
      <c r="L370" s="85"/>
      <c r="M370" s="85"/>
      <c r="N370" s="85"/>
      <c r="P370" s="85"/>
      <c r="Q370" s="85"/>
      <c r="R370" s="85"/>
      <c r="S370" s="85"/>
      <c r="T370" s="85"/>
      <c r="U370" s="85"/>
      <c r="V370" s="85"/>
      <c r="W370" s="85"/>
      <c r="X370" s="85"/>
      <c r="Y370" s="85"/>
      <c r="Z370" s="85"/>
      <c r="AA370" s="85"/>
    </row>
  </sheetData>
  <sheetProtection password="C71F" sheet="1" objects="1" scenarios="1"/>
  <pageMargins left="0.7" right="0.7" top="0.75" bottom="0.75" header="0.3" footer="0.3"/>
  <pageSetup paperSize="9"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1"/>
  <dimension ref="B2:J4"/>
  <sheetViews>
    <sheetView workbookViewId="0">
      <selection activeCell="J2" sqref="J2"/>
    </sheetView>
  </sheetViews>
  <sheetFormatPr baseColWidth="10" defaultColWidth="11.453125" defaultRowHeight="12.5" x14ac:dyDescent="0.25"/>
  <cols>
    <col min="1" max="1" width="3.1796875" style="1" customWidth="1"/>
    <col min="2" max="2" width="12.1796875" style="1" bestFit="1" customWidth="1"/>
    <col min="3" max="3" width="17.81640625" style="1" bestFit="1" customWidth="1"/>
    <col min="4" max="4" width="21" style="1" bestFit="1" customWidth="1"/>
    <col min="5" max="7" width="16.81640625" style="1" bestFit="1" customWidth="1"/>
    <col min="8" max="16384" width="11.453125" style="1"/>
  </cols>
  <sheetData>
    <row r="2" spans="2:10" ht="13" x14ac:dyDescent="0.25">
      <c r="B2" s="12" t="s">
        <v>75</v>
      </c>
      <c r="C2" s="12" t="s">
        <v>380</v>
      </c>
      <c r="D2" s="12" t="s">
        <v>387</v>
      </c>
      <c r="E2" s="12" t="s">
        <v>434</v>
      </c>
      <c r="F2" s="12" t="s">
        <v>435</v>
      </c>
      <c r="G2" s="12" t="s">
        <v>434</v>
      </c>
      <c r="H2" s="12" t="s">
        <v>789</v>
      </c>
      <c r="I2" s="12" t="s">
        <v>792</v>
      </c>
      <c r="J2" s="12" t="s">
        <v>794</v>
      </c>
    </row>
    <row r="3" spans="2:10" x14ac:dyDescent="0.25">
      <c r="B3" s="1" t="s">
        <v>15</v>
      </c>
      <c r="C3" s="1">
        <v>0</v>
      </c>
      <c r="D3" s="1">
        <v>0</v>
      </c>
      <c r="E3" s="96">
        <v>0</v>
      </c>
      <c r="F3" s="97">
        <v>1</v>
      </c>
      <c r="G3" s="109">
        <v>0</v>
      </c>
      <c r="H3" s="1" t="s">
        <v>790</v>
      </c>
      <c r="I3" s="1">
        <v>1900</v>
      </c>
      <c r="J3" s="1" t="s">
        <v>795</v>
      </c>
    </row>
    <row r="4" spans="2:10" x14ac:dyDescent="0.25">
      <c r="B4" s="1" t="s">
        <v>214</v>
      </c>
      <c r="C4" s="1">
        <v>99999999999</v>
      </c>
      <c r="D4" s="1">
        <v>1000</v>
      </c>
      <c r="E4" s="96">
        <v>99999999999.999893</v>
      </c>
      <c r="F4" s="97">
        <v>73050</v>
      </c>
      <c r="G4" s="109">
        <v>99999999999.999893</v>
      </c>
      <c r="H4" s="1" t="s">
        <v>791</v>
      </c>
      <c r="I4" s="1">
        <v>2099</v>
      </c>
      <c r="J4" s="1" t="s">
        <v>796</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V11"/>
  <sheetViews>
    <sheetView zoomScale="85" zoomScaleNormal="85" workbookViewId="0">
      <selection activeCell="D6" sqref="D6"/>
    </sheetView>
  </sheetViews>
  <sheetFormatPr baseColWidth="10" defaultColWidth="11.453125" defaultRowHeight="12.5" x14ac:dyDescent="0.25"/>
  <cols>
    <col min="1" max="1" width="19.81640625" style="1" customWidth="1"/>
    <col min="2" max="2" width="10.453125" style="1" customWidth="1"/>
    <col min="3" max="3" width="12.1796875" style="1" customWidth="1"/>
    <col min="4" max="4" width="4.1796875" style="1" customWidth="1"/>
    <col min="5" max="5" width="4.54296875" style="1" customWidth="1"/>
    <col min="6" max="6" width="8.81640625" style="1" customWidth="1"/>
    <col min="7" max="7" width="28.1796875" style="1" customWidth="1"/>
    <col min="8" max="8" width="1.1796875" style="1" customWidth="1"/>
    <col min="9" max="9" width="5.1796875" style="1" bestFit="1" customWidth="1"/>
    <col min="10" max="10" width="44.1796875" style="41" customWidth="1"/>
    <col min="11" max="11" width="3" style="1" customWidth="1"/>
    <col min="12" max="12" width="4.453125" style="1" customWidth="1"/>
    <col min="13" max="13" width="4.1796875" style="1" customWidth="1"/>
    <col min="14" max="14" width="3.81640625" style="1" customWidth="1"/>
    <col min="15" max="15" width="2.54296875" style="1" customWidth="1"/>
    <col min="16" max="16" width="2.81640625" style="1" customWidth="1"/>
    <col min="17" max="17" width="6" style="1" customWidth="1"/>
    <col min="18" max="18" width="3.54296875" style="1" customWidth="1"/>
    <col min="19" max="19" width="3.81640625" style="67" customWidth="1"/>
    <col min="20" max="20" width="5.1796875" style="1" customWidth="1"/>
    <col min="21" max="21" width="4" style="67" bestFit="1" customWidth="1"/>
    <col min="22" max="22" width="2.1796875" style="67" customWidth="1"/>
    <col min="23" max="16384" width="11.453125" style="1"/>
  </cols>
  <sheetData>
    <row r="1" spans="1:22" ht="14" x14ac:dyDescent="0.25">
      <c r="A1" s="259" t="s">
        <v>22</v>
      </c>
      <c r="B1" s="259"/>
      <c r="C1" s="259"/>
      <c r="D1" s="259"/>
      <c r="E1" s="259"/>
      <c r="F1" s="259"/>
      <c r="G1" s="259"/>
      <c r="J1" s="95" t="str">
        <f>'1'!A6</f>
        <v>PILAR I: Derecho de los Accionistas</v>
      </c>
      <c r="U1" s="67">
        <v>2</v>
      </c>
    </row>
    <row r="2" spans="1:22" hidden="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4.5" x14ac:dyDescent="0.3">
      <c r="A3" s="260" t="s">
        <v>16</v>
      </c>
      <c r="B3" s="260"/>
      <c r="C3" s="260"/>
      <c r="D3" s="260"/>
      <c r="E3" s="260"/>
      <c r="F3" s="260"/>
      <c r="G3" s="260"/>
      <c r="J3" s="94" t="s">
        <v>355</v>
      </c>
      <c r="U3" s="67">
        <f>SUM(V:V)</f>
        <v>2</v>
      </c>
    </row>
    <row r="4" spans="1:22" ht="13" x14ac:dyDescent="0.25">
      <c r="A4" s="223"/>
      <c r="B4" s="223"/>
      <c r="C4" s="224"/>
      <c r="D4" s="100" t="s">
        <v>1</v>
      </c>
      <c r="E4" s="100" t="s">
        <v>2</v>
      </c>
      <c r="F4" s="261" t="s">
        <v>3</v>
      </c>
      <c r="G4" s="261"/>
      <c r="I4" s="54" t="s">
        <v>388</v>
      </c>
    </row>
    <row r="5" spans="1:22" ht="60.75" customHeight="1" x14ac:dyDescent="0.35">
      <c r="A5" s="230" t="s">
        <v>623</v>
      </c>
      <c r="B5" s="231"/>
      <c r="C5" s="232"/>
      <c r="D5" s="99" t="s">
        <v>15</v>
      </c>
      <c r="E5" s="99"/>
      <c r="F5" s="199"/>
      <c r="G5" s="201"/>
      <c r="I5" s="55" t="str">
        <f>CONCATENATE("(",LEN(F5),")")</f>
        <v>(0)</v>
      </c>
      <c r="J5" s="53" t="str">
        <f>IF(( AND(D5="x",E5="x") ),"(*) Marcar solo un valor: Si o No",IF(AND(E5="x",LEN(F5)=0),"(*) Completar la celda de Explicación",
CONCATENATE("(Si/No) Marcar con 'X' solo uno de los campos. (Explicación) Longitud Máxima de ",Explicacion_LongMaximo," caracteres")))</f>
        <v>(Si/No) Marcar con 'X' solo uno de los campos. (Explicación) Longitud Máxima de 1000 caracteres</v>
      </c>
      <c r="S5" s="67">
        <v>39</v>
      </c>
      <c r="U5"/>
      <c r="V5" s="68">
        <f>IF( AND(D5="",E5=""),0,IF(AND(E5&lt;&gt;"",F5=""),0,1))</f>
        <v>1</v>
      </c>
    </row>
    <row r="6" spans="1:22" ht="35.25" customHeight="1" x14ac:dyDescent="0.35">
      <c r="A6" s="230" t="s">
        <v>624</v>
      </c>
      <c r="B6" s="231"/>
      <c r="C6" s="232"/>
      <c r="D6" s="99" t="s">
        <v>15</v>
      </c>
      <c r="E6" s="99"/>
      <c r="F6" s="199"/>
      <c r="G6" s="201"/>
      <c r="I6" s="55" t="str">
        <f>CONCATENATE("(",LEN(F6),")")</f>
        <v>(0)</v>
      </c>
      <c r="J6" s="53" t="str">
        <f>IF(( AND(D6="x",E6="x") ),"(*) Marcar solo un valor: Si o No",IF(AND(E6="x",LEN(F6)=0),"(*) Completar la celda de Explicación",
CONCATENATE("(Si/No) Marcar con 'X' solo uno de los campos. (Explicación) Longitud Máxima de ",Explicacion_LongMaximo," caracteres")))</f>
        <v>(Si/No) Marcar con 'X' solo uno de los campos. (Explicación) Longitud Máxima de 1000 caracteres</v>
      </c>
      <c r="S6" s="67">
        <v>40</v>
      </c>
      <c r="U6"/>
      <c r="V6" s="68">
        <f>IF( AND(D6="",E6=""),0,IF(AND(E6&lt;&gt;"",F6=""),0,1))</f>
        <v>1</v>
      </c>
    </row>
    <row r="7" spans="1:22" x14ac:dyDescent="0.25">
      <c r="A7" s="249"/>
      <c r="B7" s="249"/>
      <c r="C7" s="249"/>
      <c r="D7" s="249"/>
      <c r="E7" s="249"/>
      <c r="F7" s="249"/>
      <c r="G7" s="249"/>
    </row>
    <row r="8" spans="1:22" ht="30.75" customHeight="1" x14ac:dyDescent="0.25">
      <c r="A8" s="249" t="s">
        <v>17</v>
      </c>
      <c r="B8" s="249"/>
      <c r="C8" s="249"/>
      <c r="D8" s="249"/>
      <c r="E8" s="249"/>
      <c r="F8" s="249"/>
      <c r="G8" s="249"/>
    </row>
    <row r="9" spans="1:22" ht="13" x14ac:dyDescent="0.25">
      <c r="A9" s="256" t="s">
        <v>19</v>
      </c>
      <c r="B9" s="250" t="s">
        <v>18</v>
      </c>
      <c r="C9" s="251"/>
      <c r="D9" s="251"/>
      <c r="E9" s="252"/>
      <c r="F9" s="99" t="s">
        <v>15</v>
      </c>
      <c r="S9" s="67">
        <v>126</v>
      </c>
    </row>
    <row r="10" spans="1:22" ht="13" x14ac:dyDescent="0.25">
      <c r="A10" s="257"/>
      <c r="B10" s="250" t="s">
        <v>20</v>
      </c>
      <c r="C10" s="251"/>
      <c r="D10" s="251"/>
      <c r="E10" s="252"/>
      <c r="F10" s="99"/>
      <c r="S10" s="67">
        <v>127</v>
      </c>
    </row>
    <row r="11" spans="1:22" ht="14.5" x14ac:dyDescent="0.35">
      <c r="A11" s="258"/>
      <c r="B11" s="253" t="s">
        <v>625</v>
      </c>
      <c r="C11" s="254"/>
      <c r="D11" s="254"/>
      <c r="E11" s="255"/>
      <c r="F11" s="199"/>
      <c r="G11" s="201"/>
      <c r="S11" s="67">
        <v>128</v>
      </c>
      <c r="U11"/>
    </row>
  </sheetData>
  <sheetProtection algorithmName="SHA-512" hashValue="FCrMr6/uJOslfCcrlr374PqEd7hRbEeftKsJLIE6mr/IFPBrFGes7rvTtOjsagHWIsivVsvGccwG84pE8XhVkA==" saltValue="+YfCwFd2T5/707AkfFXAow==" spinCount="100000" sheet="1" objects="1" scenarios="1" formatRows="0"/>
  <mergeCells count="15">
    <mergeCell ref="A1:G1"/>
    <mergeCell ref="A3:G3"/>
    <mergeCell ref="A4:C4"/>
    <mergeCell ref="A7:G7"/>
    <mergeCell ref="F4:G4"/>
    <mergeCell ref="A5:C5"/>
    <mergeCell ref="A6:C6"/>
    <mergeCell ref="F6:G6"/>
    <mergeCell ref="F5:G5"/>
    <mergeCell ref="A8:G8"/>
    <mergeCell ref="B9:E9"/>
    <mergeCell ref="B10:E10"/>
    <mergeCell ref="B11:E11"/>
    <mergeCell ref="F11:G11"/>
    <mergeCell ref="A9:A11"/>
  </mergeCells>
  <dataValidations count="3">
    <dataValidation type="textLength" allowBlank="1" showErrorMessage="1" error="Cantidad de caracteres NO valido." sqref="F5:G6" xr:uid="{00000000-0002-0000-0300-000000000000}">
      <formula1>Explicacion_LongMinimo</formula1>
      <formula2>Explicacion_LongMaximo</formula2>
    </dataValidation>
    <dataValidation type="custom" allowBlank="1" showDropDown="1" showInputMessage="1" showErrorMessage="1" error="Valor NO Valido." prompt="Ingrese &quot;X&quot;" sqref="F9:F10" xr:uid="{00000000-0002-0000-0300-000001000000}">
      <formula1>COUNTIF(Respuesta_SINO,TRIM(CELL("contents")))=1</formula1>
    </dataValidation>
    <dataValidation type="custom" allowBlank="1" showDropDown="1" showInputMessage="1" showErrorMessage="1" error="Valor NO Válido." prompt="Ingrese &quot;X&quot;" sqref="D5:E6" xr:uid="{00000000-0002-0000-0300-000002000000}">
      <formula1>COUNTIF(Respuesta_SINO,TRIM(CELL("contents")))=1</formula1>
    </dataValidation>
  </dataValidations>
  <hyperlinks>
    <hyperlink ref="J3" location="Principal!A1" display="Volver al Indice" xr:uid="{00000000-0004-0000-0300-000000000000}"/>
  </hyperlinks>
  <pageMargins left="0.7" right="0.7" top="1.3149999999999999" bottom="0.7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V12"/>
  <sheetViews>
    <sheetView topLeftCell="A8" zoomScale="85" zoomScaleNormal="85" workbookViewId="0">
      <selection activeCell="I5" sqref="I5"/>
    </sheetView>
  </sheetViews>
  <sheetFormatPr baseColWidth="10" defaultColWidth="11.453125" defaultRowHeight="12.5" x14ac:dyDescent="0.25"/>
  <cols>
    <col min="1" max="1" width="42.81640625" style="1" customWidth="1"/>
    <col min="2" max="2" width="4.453125" style="1" customWidth="1"/>
    <col min="3" max="3" width="4.81640625" style="1" customWidth="1"/>
    <col min="4" max="4" width="11.453125" style="1"/>
    <col min="5" max="5" width="10.453125" style="1" customWidth="1"/>
    <col min="6" max="6" width="11" style="1" customWidth="1"/>
    <col min="7" max="7" width="1.81640625" style="1" customWidth="1"/>
    <col min="8" max="8" width="5.1796875" style="1" bestFit="1" customWidth="1"/>
    <col min="9" max="9" width="46.1796875" style="41" customWidth="1"/>
    <col min="10" max="10" width="3.1796875" style="1" customWidth="1"/>
    <col min="11" max="11" width="3.81640625" style="1" customWidth="1"/>
    <col min="12" max="12" width="4" style="1" customWidth="1"/>
    <col min="13" max="13" width="3.81640625" style="1" customWidth="1"/>
    <col min="14" max="14" width="4.1796875" style="1" customWidth="1"/>
    <col min="15" max="15" width="2.54296875" style="1" customWidth="1"/>
    <col min="16" max="16" width="3.453125" style="1" customWidth="1"/>
    <col min="17" max="17" width="4.54296875" style="1" customWidth="1"/>
    <col min="18" max="18" width="5.1796875" style="1" customWidth="1"/>
    <col min="19" max="19" width="4.54296875" style="67" customWidth="1"/>
    <col min="20" max="20" width="6.1796875" style="1" customWidth="1"/>
    <col min="21" max="21" width="4" style="67" bestFit="1" customWidth="1"/>
    <col min="22" max="22" width="2.453125" style="67" customWidth="1"/>
    <col min="23" max="16384" width="11.453125" style="1"/>
  </cols>
  <sheetData>
    <row r="1" spans="1:22" ht="14" x14ac:dyDescent="0.25">
      <c r="A1" s="248" t="s">
        <v>79</v>
      </c>
      <c r="B1" s="248"/>
      <c r="C1" s="248"/>
      <c r="D1" s="248"/>
      <c r="E1" s="248"/>
      <c r="F1" s="248"/>
      <c r="I1" s="95" t="str">
        <f>'1'!A6</f>
        <v>PILAR I: Derecho de los Accionistas</v>
      </c>
      <c r="U1" s="67">
        <v>2</v>
      </c>
    </row>
    <row r="2" spans="1:22" hidden="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4.5" x14ac:dyDescent="0.3">
      <c r="A3" s="239" t="s">
        <v>25</v>
      </c>
      <c r="B3" s="239"/>
      <c r="C3" s="239"/>
      <c r="D3" s="239"/>
      <c r="E3" s="239"/>
      <c r="F3" s="239"/>
      <c r="I3" s="94" t="s">
        <v>355</v>
      </c>
      <c r="U3" s="67">
        <f>SUM(V:V)</f>
        <v>2</v>
      </c>
    </row>
    <row r="4" spans="1:22" ht="23.25" customHeight="1" x14ac:dyDescent="0.25">
      <c r="B4" s="100" t="s">
        <v>1</v>
      </c>
      <c r="C4" s="100" t="s">
        <v>2</v>
      </c>
      <c r="D4" s="264" t="s">
        <v>3</v>
      </c>
      <c r="E4" s="264"/>
      <c r="F4" s="264"/>
      <c r="H4" s="54" t="s">
        <v>388</v>
      </c>
    </row>
    <row r="5" spans="1:22" ht="140.25" customHeight="1" x14ac:dyDescent="0.35">
      <c r="A5" s="135" t="s">
        <v>626</v>
      </c>
      <c r="B5" s="99" t="s">
        <v>15</v>
      </c>
      <c r="C5" s="99"/>
      <c r="D5" s="199" t="s">
        <v>893</v>
      </c>
      <c r="E5" s="200"/>
      <c r="F5" s="201"/>
      <c r="H5" s="55" t="str">
        <f>CONCATENATE("(",LEN(D5),")")</f>
        <v>(151)</v>
      </c>
      <c r="I5" s="53" t="str">
        <f>IF(( AND(B5="x",C5="x") ),"(*) Marcar solo un valor: Si o No",IF(AND(C5="x",LEN(D5)=0),"(*) Completar la celda de Explicación",
CONCATENATE("(Si/No) Marcar con 'X' solo uno de los campos. (Explicación) Longitud Máxima de ",Explicacion_LongMaximo," caracteres")))</f>
        <v>(Si/No) Marcar con 'X' solo uno de los campos. (Explicación) Longitud Máxima de 1000 caracteres</v>
      </c>
      <c r="S5" s="67">
        <v>41</v>
      </c>
      <c r="U5"/>
      <c r="V5" s="68">
        <f>IF( AND(B5="",C5=""),0,IF(AND(C5&lt;&gt;"",D5=""),0,1))</f>
        <v>1</v>
      </c>
    </row>
    <row r="6" spans="1:22" ht="47.25" customHeight="1" x14ac:dyDescent="0.35">
      <c r="A6" s="136" t="s">
        <v>627</v>
      </c>
      <c r="B6" s="99" t="s">
        <v>15</v>
      </c>
      <c r="C6" s="99"/>
      <c r="D6" s="199"/>
      <c r="E6" s="200"/>
      <c r="F6" s="201"/>
      <c r="H6" s="55" t="str">
        <f>CONCATENATE("(",LEN(D6),")")</f>
        <v>(0)</v>
      </c>
      <c r="I6" s="53" t="str">
        <f>IF(( AND(B6="x",C6="x") ),"(*) Marcar solo un valor: Si o No",IF(AND(C6="x",LEN(D6)=0),"(*) Completar la celda de Explicación",
CONCATENATE("(Si/No) Marcar con 'X' solo uno de los campos. (Explicación) Longitud Máxima de ",Explicacion_LongMaximo," caracteres")))</f>
        <v>(Si/No) Marcar con 'X' solo uno de los campos. (Explicación) Longitud Máxima de 1000 caracteres</v>
      </c>
      <c r="S6" s="67">
        <v>42</v>
      </c>
      <c r="U6"/>
      <c r="V6" s="68">
        <f>IF( AND(B6="",C6=""),0,IF(AND(C6&lt;&gt;"",D6=""),0,1))</f>
        <v>1</v>
      </c>
    </row>
    <row r="7" spans="1:22" x14ac:dyDescent="0.25">
      <c r="A7" s="249"/>
      <c r="B7" s="249"/>
      <c r="C7" s="249"/>
      <c r="D7" s="249"/>
      <c r="E7" s="249"/>
      <c r="F7" s="249"/>
    </row>
    <row r="8" spans="1:22" ht="47" customHeight="1" x14ac:dyDescent="0.35">
      <c r="A8" s="263" t="s">
        <v>628</v>
      </c>
      <c r="B8" s="263"/>
      <c r="C8" s="263"/>
      <c r="D8" s="263"/>
      <c r="E8" s="263"/>
      <c r="F8" s="263"/>
      <c r="H8"/>
    </row>
    <row r="9" spans="1:22" ht="13" x14ac:dyDescent="0.25">
      <c r="A9" s="268"/>
      <c r="B9" s="268"/>
      <c r="C9" s="268"/>
      <c r="D9" s="268"/>
      <c r="E9" s="14" t="s">
        <v>1</v>
      </c>
      <c r="F9" s="14" t="s">
        <v>2</v>
      </c>
    </row>
    <row r="10" spans="1:22" ht="30.75" customHeight="1" x14ac:dyDescent="0.35">
      <c r="A10" s="265" t="s">
        <v>80</v>
      </c>
      <c r="B10" s="266"/>
      <c r="C10" s="266"/>
      <c r="D10" s="267"/>
      <c r="E10" s="99"/>
      <c r="F10" s="99"/>
      <c r="I10" s="41" t="str">
        <f>IF(( AND($E$10="x",$F$10="x") ),"(*) Marcar solo un valor: Si o No","")</f>
        <v/>
      </c>
      <c r="S10" s="67">
        <v>129</v>
      </c>
      <c r="U10"/>
    </row>
    <row r="11" spans="1:22" ht="43.5" customHeight="1" x14ac:dyDescent="0.35">
      <c r="A11" s="265" t="s">
        <v>81</v>
      </c>
      <c r="B11" s="266"/>
      <c r="C11" s="266"/>
      <c r="D11" s="267"/>
      <c r="E11" s="99"/>
      <c r="F11" s="99"/>
      <c r="I11" s="41" t="str">
        <f>IF(( AND($E$11="x",$F$11="x") ),"(*) Marcar solo un valor: Si o No","")</f>
        <v/>
      </c>
      <c r="S11" s="67">
        <v>130</v>
      </c>
      <c r="U11"/>
    </row>
    <row r="12" spans="1:22" ht="29.25" customHeight="1" x14ac:dyDescent="0.25">
      <c r="A12" s="262" t="s">
        <v>446</v>
      </c>
      <c r="B12" s="262"/>
      <c r="C12" s="262"/>
      <c r="D12" s="262"/>
      <c r="E12" s="262"/>
      <c r="F12" s="262"/>
    </row>
  </sheetData>
  <sheetProtection algorithmName="SHA-512" hashValue="KvfqJ3hJmLtR02FU4BImYD/QKfDYQu7eGjPqiYShYFUYfMyjF83OVLif+YwJjuhJVlA1Tdzdw1LH5grby4QWoA==" saltValue="nwqG3x1AXaVV1p6tT6st/w==" spinCount="100000" sheet="1" objects="1" scenarios="1" formatRows="0"/>
  <mergeCells count="11">
    <mergeCell ref="A1:F1"/>
    <mergeCell ref="A3:F3"/>
    <mergeCell ref="A7:F7"/>
    <mergeCell ref="A12:F12"/>
    <mergeCell ref="A8:F8"/>
    <mergeCell ref="D4:F4"/>
    <mergeCell ref="D5:F5"/>
    <mergeCell ref="D6:F6"/>
    <mergeCell ref="A10:D10"/>
    <mergeCell ref="A11:D11"/>
    <mergeCell ref="A9:D9"/>
  </mergeCells>
  <dataValidations count="3">
    <dataValidation type="custom" allowBlank="1" showDropDown="1" showInputMessage="1" showErrorMessage="1" error="Valor NO Valido." prompt="Ingrese &quot;X&quot;" sqref="E10:F11" xr:uid="{00000000-0002-0000-0400-000000000000}">
      <formula1>COUNTIF(Respuesta_SINO,TRIM(CELL("contents")))=1</formula1>
    </dataValidation>
    <dataValidation type="textLength" allowBlank="1" showErrorMessage="1" error="Cantidad de caracteres NO valido." sqref="D5:F6" xr:uid="{00000000-0002-0000-0400-000001000000}">
      <formula1>Explicacion_LongMinimo</formula1>
      <formula2>Explicacion_LongMaximo</formula2>
    </dataValidation>
    <dataValidation type="custom" allowBlank="1" showDropDown="1" showInputMessage="1" showErrorMessage="1" error="Valor NO Válido." prompt="Ingrese &quot;X&quot;" sqref="B5:C6" xr:uid="{00000000-0002-0000-0400-000002000000}">
      <formula1>COUNTIF(Respuesta_SINO,TRIM(CELL("contents")))=1</formula1>
    </dataValidation>
  </dataValidations>
  <hyperlinks>
    <hyperlink ref="I3" location="Principal!A1" display="Volver al Indice"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V34"/>
  <sheetViews>
    <sheetView topLeftCell="A29" zoomScale="85" zoomScaleNormal="85" workbookViewId="0">
      <selection activeCell="C34" sqref="C34:H34"/>
    </sheetView>
  </sheetViews>
  <sheetFormatPr baseColWidth="10" defaultColWidth="11.453125" defaultRowHeight="12.5" x14ac:dyDescent="0.25"/>
  <cols>
    <col min="1" max="1" width="3.453125" style="1" customWidth="1"/>
    <col min="2" max="2" width="25.81640625" style="1" customWidth="1"/>
    <col min="3" max="3" width="15" style="1" customWidth="1"/>
    <col min="4" max="4" width="2.81640625" style="1" customWidth="1"/>
    <col min="5" max="5" width="4.54296875" style="1" customWidth="1"/>
    <col min="6" max="6" width="4.81640625" style="1" customWidth="1"/>
    <col min="7" max="7" width="3.1796875" style="1" customWidth="1"/>
    <col min="8" max="8" width="26.81640625" style="1" customWidth="1"/>
    <col min="9" max="9" width="1.54296875" style="1" customWidth="1"/>
    <col min="10" max="10" width="5.1796875" style="1" bestFit="1" customWidth="1"/>
    <col min="11" max="11" width="46.81640625" style="41" customWidth="1"/>
    <col min="12" max="12" width="3.54296875" style="1" customWidth="1"/>
    <col min="13" max="13" width="3.81640625" style="1" customWidth="1"/>
    <col min="14" max="14" width="5" style="1" customWidth="1"/>
    <col min="15" max="15" width="5.453125" style="1" customWidth="1"/>
    <col min="16" max="16" width="4.81640625" style="1" customWidth="1"/>
    <col min="17" max="17" width="4" style="1" customWidth="1"/>
    <col min="18" max="18" width="5.453125" style="1" customWidth="1"/>
    <col min="19" max="19" width="4.453125" style="67" customWidth="1"/>
    <col min="20" max="20" width="4.81640625" style="1" customWidth="1"/>
    <col min="21" max="21" width="4" style="67" bestFit="1" customWidth="1"/>
    <col min="22" max="22" width="3" style="67" customWidth="1"/>
    <col min="23" max="16384" width="11.453125" style="1"/>
  </cols>
  <sheetData>
    <row r="1" spans="1:22" ht="14" x14ac:dyDescent="0.25">
      <c r="A1" s="248" t="s">
        <v>26</v>
      </c>
      <c r="B1" s="248"/>
      <c r="C1" s="248"/>
      <c r="D1" s="248"/>
      <c r="E1" s="248"/>
      <c r="F1" s="248"/>
      <c r="G1" s="248"/>
      <c r="H1" s="248"/>
      <c r="K1" s="95" t="str">
        <f>'1'!A6</f>
        <v>PILAR I: Derecho de los Accionistas</v>
      </c>
      <c r="U1" s="67">
        <v>2</v>
      </c>
    </row>
    <row r="2" spans="1:22" hidden="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3">
      <c r="A3" s="239" t="s">
        <v>82</v>
      </c>
      <c r="B3" s="239"/>
      <c r="C3" s="239"/>
      <c r="D3" s="239"/>
      <c r="E3" s="239"/>
      <c r="F3" s="239"/>
      <c r="G3" s="239"/>
      <c r="H3" s="239"/>
      <c r="K3" s="94" t="s">
        <v>355</v>
      </c>
      <c r="U3" s="67">
        <f>SUM(V:V)</f>
        <v>2</v>
      </c>
    </row>
    <row r="4" spans="1:22" ht="13" x14ac:dyDescent="0.25">
      <c r="A4" s="283"/>
      <c r="B4" s="283"/>
      <c r="C4" s="283"/>
      <c r="D4" s="283"/>
      <c r="E4" s="100" t="s">
        <v>1</v>
      </c>
      <c r="F4" s="100" t="s">
        <v>2</v>
      </c>
      <c r="G4" s="272" t="s">
        <v>3</v>
      </c>
      <c r="H4" s="273"/>
      <c r="J4" s="54" t="s">
        <v>388</v>
      </c>
    </row>
    <row r="5" spans="1:22" ht="47.25" customHeight="1" x14ac:dyDescent="0.35">
      <c r="A5" s="230" t="s">
        <v>629</v>
      </c>
      <c r="B5" s="231"/>
      <c r="C5" s="231"/>
      <c r="D5" s="231"/>
      <c r="E5" s="99" t="s">
        <v>15</v>
      </c>
      <c r="F5" s="99"/>
      <c r="G5" s="199"/>
      <c r="H5" s="201"/>
      <c r="J5" s="55" t="str">
        <f>CONCATENATE("(",LEN(G5),")")</f>
        <v>(0)</v>
      </c>
      <c r="K5" s="53"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67">
        <v>43</v>
      </c>
      <c r="U5"/>
      <c r="V5" s="68">
        <f>IF( AND(E5="",F5=""),0,IF(AND(F5&lt;&gt;"",G5=""),0,1))</f>
        <v>1</v>
      </c>
    </row>
    <row r="6" spans="1:22" ht="45.75" customHeight="1" x14ac:dyDescent="0.25">
      <c r="A6" s="240" t="s">
        <v>83</v>
      </c>
      <c r="B6" s="240"/>
      <c r="C6" s="240"/>
      <c r="D6" s="240"/>
      <c r="E6" s="240"/>
      <c r="F6" s="240"/>
      <c r="G6" s="240"/>
      <c r="H6" s="240"/>
    </row>
    <row r="7" spans="1:22" ht="26.25" customHeight="1" x14ac:dyDescent="0.25">
      <c r="B7" s="134" t="s">
        <v>453</v>
      </c>
      <c r="C7" s="3" t="s">
        <v>84</v>
      </c>
      <c r="D7" s="284" t="s">
        <v>85</v>
      </c>
      <c r="E7" s="284"/>
      <c r="F7" s="284"/>
      <c r="G7" s="284"/>
      <c r="H7" s="16"/>
    </row>
    <row r="8" spans="1:22" ht="18" customHeight="1" x14ac:dyDescent="0.35">
      <c r="B8" s="137" t="s">
        <v>454</v>
      </c>
      <c r="C8" s="99" t="s">
        <v>15</v>
      </c>
      <c r="D8" s="278" t="s">
        <v>15</v>
      </c>
      <c r="E8" s="279"/>
      <c r="F8" s="279"/>
      <c r="G8" s="280"/>
      <c r="H8" s="16"/>
      <c r="S8" s="67">
        <v>384</v>
      </c>
      <c r="U8"/>
    </row>
    <row r="9" spans="1:22" ht="15.5" x14ac:dyDescent="0.25">
      <c r="B9" s="17" t="s">
        <v>86</v>
      </c>
      <c r="C9" s="99" t="s">
        <v>15</v>
      </c>
      <c r="D9" s="278" t="s">
        <v>15</v>
      </c>
      <c r="E9" s="279"/>
      <c r="F9" s="279"/>
      <c r="G9" s="280"/>
      <c r="H9" s="16"/>
      <c r="S9" s="67">
        <v>131</v>
      </c>
    </row>
    <row r="10" spans="1:22" ht="15.5" x14ac:dyDescent="0.25">
      <c r="B10" s="17" t="s">
        <v>87</v>
      </c>
      <c r="C10" s="99" t="s">
        <v>15</v>
      </c>
      <c r="D10" s="278" t="s">
        <v>15</v>
      </c>
      <c r="E10" s="279"/>
      <c r="F10" s="279"/>
      <c r="G10" s="280"/>
      <c r="H10" s="16"/>
      <c r="S10" s="67">
        <v>132</v>
      </c>
    </row>
    <row r="11" spans="1:22" ht="15.5" x14ac:dyDescent="0.25">
      <c r="B11" s="17" t="s">
        <v>88</v>
      </c>
      <c r="C11" s="99" t="s">
        <v>15</v>
      </c>
      <c r="D11" s="278" t="s">
        <v>15</v>
      </c>
      <c r="E11" s="279"/>
      <c r="F11" s="279"/>
      <c r="G11" s="280"/>
      <c r="H11" s="16"/>
      <c r="S11" s="67">
        <v>133</v>
      </c>
    </row>
    <row r="12" spans="1:22" ht="15.5" x14ac:dyDescent="0.25">
      <c r="B12" s="17" t="s">
        <v>89</v>
      </c>
      <c r="C12" s="99" t="s">
        <v>15</v>
      </c>
      <c r="D12" s="278" t="s">
        <v>15</v>
      </c>
      <c r="E12" s="279"/>
      <c r="F12" s="279"/>
      <c r="G12" s="280"/>
      <c r="H12" s="16"/>
      <c r="S12" s="67">
        <v>134</v>
      </c>
    </row>
    <row r="13" spans="1:22" ht="25" x14ac:dyDescent="0.25">
      <c r="B13" s="138" t="s">
        <v>457</v>
      </c>
      <c r="C13" s="99" t="s">
        <v>15</v>
      </c>
      <c r="D13" s="278" t="s">
        <v>15</v>
      </c>
      <c r="E13" s="279"/>
      <c r="F13" s="279"/>
      <c r="G13" s="280"/>
      <c r="H13" s="16"/>
      <c r="S13" s="67">
        <v>135</v>
      </c>
    </row>
    <row r="14" spans="1:22" ht="15.5" x14ac:dyDescent="0.35">
      <c r="B14" s="138" t="s">
        <v>125</v>
      </c>
      <c r="C14" s="99"/>
      <c r="D14" s="278"/>
      <c r="E14" s="279"/>
      <c r="F14" s="279"/>
      <c r="G14" s="280"/>
      <c r="H14" s="16"/>
      <c r="S14" s="67">
        <v>386</v>
      </c>
      <c r="U14"/>
    </row>
    <row r="15" spans="1:22" ht="22.5" customHeight="1" x14ac:dyDescent="0.25">
      <c r="B15" s="17" t="s">
        <v>90</v>
      </c>
      <c r="C15" s="199"/>
      <c r="D15" s="200"/>
      <c r="E15" s="200"/>
      <c r="F15" s="200"/>
      <c r="G15" s="200"/>
      <c r="H15" s="201"/>
      <c r="S15" s="67">
        <v>136</v>
      </c>
    </row>
    <row r="16" spans="1:22" s="15" customFormat="1" ht="39" customHeight="1" x14ac:dyDescent="0.35">
      <c r="A16" s="241" t="s">
        <v>630</v>
      </c>
      <c r="B16" s="241"/>
      <c r="C16" s="241"/>
      <c r="D16" s="241"/>
      <c r="E16" s="241"/>
      <c r="F16" s="241"/>
      <c r="G16" s="241"/>
      <c r="H16" s="241"/>
      <c r="J16"/>
      <c r="K16" s="42"/>
      <c r="S16" s="70"/>
      <c r="U16" s="70"/>
      <c r="V16" s="70"/>
    </row>
    <row r="17" spans="1:22" s="15" customFormat="1" ht="14.5" x14ac:dyDescent="0.35">
      <c r="A17" s="23"/>
      <c r="C17" s="139" t="s">
        <v>354</v>
      </c>
      <c r="D17" s="162" t="s">
        <v>15</v>
      </c>
      <c r="E17" s="140" t="s">
        <v>2</v>
      </c>
      <c r="F17" s="162"/>
      <c r="I17" s="1"/>
      <c r="K17" s="41" t="str">
        <f>IF(( AND($D$17="x",$F$17="x") ),"(*) Marcar solo un valor: Si o No","")</f>
        <v/>
      </c>
      <c r="S17" s="70">
        <v>387</v>
      </c>
      <c r="U17"/>
      <c r="V17" s="70"/>
    </row>
    <row r="18" spans="1:22" s="15" customFormat="1" ht="23" customHeight="1" x14ac:dyDescent="0.35">
      <c r="A18" s="23"/>
      <c r="B18" s="281" t="s">
        <v>455</v>
      </c>
      <c r="C18" s="281"/>
      <c r="D18" s="281"/>
      <c r="E18" s="281"/>
      <c r="F18" s="281"/>
      <c r="G18" s="23"/>
      <c r="H18" s="23"/>
      <c r="J18"/>
      <c r="K18" s="42"/>
      <c r="S18" s="70"/>
      <c r="U18" s="70"/>
      <c r="V18" s="70"/>
    </row>
    <row r="19" spans="1:22" ht="14.5" x14ac:dyDescent="0.35">
      <c r="B19" s="274" t="s">
        <v>631</v>
      </c>
      <c r="C19" s="275"/>
      <c r="D19" s="276"/>
      <c r="E19" s="208">
        <v>10</v>
      </c>
      <c r="F19" s="210"/>
      <c r="G19" s="4"/>
      <c r="H19" s="4"/>
      <c r="K19" s="41" t="str">
        <f xml:space="preserve"> IF(AND(AND(ISNUMBER(E19),LEN(E19)&lt;=11)=FALSE,E19&lt;&gt;""),CONCATENATE("Valor No válido en: ",$B$19),""
)</f>
        <v/>
      </c>
      <c r="S19" s="67">
        <v>137</v>
      </c>
      <c r="U19"/>
    </row>
    <row r="20" spans="1:22" ht="15" customHeight="1" x14ac:dyDescent="0.25">
      <c r="A20" s="282"/>
      <c r="B20" s="282"/>
      <c r="C20" s="282"/>
      <c r="D20" s="282"/>
      <c r="E20" s="282"/>
      <c r="F20" s="282"/>
      <c r="G20" s="282"/>
      <c r="H20" s="282"/>
    </row>
    <row r="21" spans="1:22" ht="13" x14ac:dyDescent="0.3">
      <c r="A21" s="239" t="s">
        <v>27</v>
      </c>
      <c r="B21" s="239"/>
      <c r="C21" s="239"/>
      <c r="D21" s="239"/>
      <c r="E21" s="239"/>
      <c r="F21" s="239"/>
      <c r="G21" s="239"/>
      <c r="H21" s="239"/>
    </row>
    <row r="22" spans="1:22" ht="13" x14ac:dyDescent="0.25">
      <c r="E22" s="100" t="s">
        <v>1</v>
      </c>
      <c r="F22" s="100" t="s">
        <v>2</v>
      </c>
      <c r="G22" s="272" t="s">
        <v>3</v>
      </c>
      <c r="H22" s="273"/>
      <c r="J22" s="1" t="s">
        <v>388</v>
      </c>
    </row>
    <row r="23" spans="1:22" ht="47.25" customHeight="1" x14ac:dyDescent="0.35">
      <c r="A23" s="277" t="s">
        <v>456</v>
      </c>
      <c r="B23" s="277"/>
      <c r="C23" s="277"/>
      <c r="D23" s="277"/>
      <c r="E23" s="99" t="s">
        <v>15</v>
      </c>
      <c r="F23" s="99"/>
      <c r="G23" s="199"/>
      <c r="H23" s="201"/>
      <c r="J23" s="55" t="str">
        <f>CONCATENATE("(",LEN(G23),")")</f>
        <v>(0)</v>
      </c>
      <c r="K23" s="53" t="str">
        <f>IF(( AND(E23="x",F23="x") ),"(*) Marcar solo un valor: Si o No",IF(AND(F23="x",LEN(G23)=0),"(*) Completar la celda de explicación",
CONCATENATE("(Si/No) Marcar con 'X' solo uno de los campos. (Explicación) Longitud Máxima de ",Explicacion_LongMaximo," caracteres")))</f>
        <v>(Si/No) Marcar con 'X' solo uno de los campos. (Explicación) Longitud Máxima de 1000 caracteres</v>
      </c>
      <c r="S23" s="67">
        <v>44</v>
      </c>
      <c r="U23"/>
      <c r="V23" s="68">
        <f>IF( AND(E23="",F23=""),0,IF(AND(F23&lt;&gt;"",G23=""),0,1))</f>
        <v>1</v>
      </c>
    </row>
    <row r="24" spans="1:22" ht="45" customHeight="1" x14ac:dyDescent="0.25">
      <c r="A24" s="241" t="s">
        <v>632</v>
      </c>
      <c r="B24" s="241"/>
      <c r="C24" s="241"/>
      <c r="D24" s="241"/>
      <c r="E24" s="241"/>
      <c r="F24" s="241"/>
      <c r="G24" s="241"/>
      <c r="H24" s="241"/>
      <c r="J24" s="129">
        <v>192</v>
      </c>
    </row>
    <row r="26" spans="1:22" ht="25" x14ac:dyDescent="0.25">
      <c r="B26" s="134" t="s">
        <v>453</v>
      </c>
      <c r="C26" s="134" t="s">
        <v>608</v>
      </c>
      <c r="D26" s="118"/>
      <c r="E26" s="118"/>
      <c r="F26" s="118"/>
      <c r="G26" s="118"/>
      <c r="H26" s="118"/>
    </row>
    <row r="27" spans="1:22" ht="13" x14ac:dyDescent="0.25">
      <c r="B27" s="137" t="s">
        <v>454</v>
      </c>
      <c r="C27" s="162" t="s">
        <v>15</v>
      </c>
      <c r="D27" s="64"/>
      <c r="E27" s="64"/>
      <c r="F27" s="64"/>
      <c r="G27" s="64"/>
      <c r="H27" s="64"/>
      <c r="S27" s="67">
        <v>390</v>
      </c>
      <c r="U27" s="1"/>
    </row>
    <row r="28" spans="1:22" ht="13" x14ac:dyDescent="0.25">
      <c r="B28" s="137" t="s">
        <v>86</v>
      </c>
      <c r="C28" s="162" t="s">
        <v>15</v>
      </c>
      <c r="D28" s="64"/>
      <c r="E28" s="64"/>
      <c r="F28" s="64"/>
      <c r="G28" s="64"/>
      <c r="H28" s="64"/>
      <c r="S28" s="67">
        <v>391</v>
      </c>
      <c r="U28" s="1"/>
    </row>
    <row r="29" spans="1:22" ht="13" x14ac:dyDescent="0.25">
      <c r="B29" s="137" t="s">
        <v>87</v>
      </c>
      <c r="C29" s="162" t="s">
        <v>15</v>
      </c>
      <c r="D29" s="64"/>
      <c r="E29" s="64"/>
      <c r="F29" s="64"/>
      <c r="G29" s="64"/>
      <c r="H29" s="64"/>
      <c r="S29" s="67">
        <v>392</v>
      </c>
      <c r="U29" s="1"/>
    </row>
    <row r="30" spans="1:22" ht="13" x14ac:dyDescent="0.25">
      <c r="B30" s="137" t="s">
        <v>88</v>
      </c>
      <c r="C30" s="162" t="s">
        <v>15</v>
      </c>
      <c r="D30" s="64"/>
      <c r="E30" s="64"/>
      <c r="F30" s="64"/>
      <c r="G30" s="64"/>
      <c r="H30" s="64"/>
      <c r="S30" s="67">
        <v>393</v>
      </c>
      <c r="U30" s="1"/>
    </row>
    <row r="31" spans="1:22" ht="13" x14ac:dyDescent="0.25">
      <c r="B31" s="137" t="s">
        <v>89</v>
      </c>
      <c r="C31" s="162" t="s">
        <v>15</v>
      </c>
      <c r="D31" s="64"/>
      <c r="E31" s="64"/>
      <c r="F31" s="64"/>
      <c r="G31" s="64"/>
      <c r="H31" s="64"/>
      <c r="S31" s="67">
        <v>394</v>
      </c>
      <c r="U31" s="1"/>
    </row>
    <row r="32" spans="1:22" ht="25" x14ac:dyDescent="0.25">
      <c r="B32" s="138" t="s">
        <v>457</v>
      </c>
      <c r="C32" s="162" t="s">
        <v>15</v>
      </c>
      <c r="D32" s="64"/>
      <c r="E32" s="64"/>
      <c r="F32" s="64"/>
      <c r="G32" s="64"/>
      <c r="H32" s="64"/>
      <c r="S32" s="67">
        <v>395</v>
      </c>
      <c r="U32" s="1"/>
    </row>
    <row r="33" spans="2:21" ht="13" x14ac:dyDescent="0.25">
      <c r="B33" s="138" t="s">
        <v>125</v>
      </c>
      <c r="C33" s="162" t="s">
        <v>15</v>
      </c>
      <c r="D33" s="64"/>
      <c r="E33" s="64"/>
      <c r="F33" s="64"/>
      <c r="G33" s="64"/>
      <c r="H33" s="64"/>
      <c r="S33" s="67">
        <v>396</v>
      </c>
      <c r="U33" s="1"/>
    </row>
    <row r="34" spans="2:21" ht="40" customHeight="1" x14ac:dyDescent="0.25">
      <c r="B34" s="137" t="s">
        <v>90</v>
      </c>
      <c r="C34" s="269" t="s">
        <v>851</v>
      </c>
      <c r="D34" s="270"/>
      <c r="E34" s="270"/>
      <c r="F34" s="270"/>
      <c r="G34" s="270"/>
      <c r="H34" s="271"/>
      <c r="S34" s="67">
        <v>397</v>
      </c>
      <c r="U34" s="1"/>
    </row>
  </sheetData>
  <sheetProtection algorithmName="SHA-512" hashValue="mAYKrcJlCkjlNoPACaObBRfWGun4SkolBMzFYU9HuINwMeCM02Bvt7WXmy7liDdiKhUPzvJN4Q6nqBkC44oKOw==" saltValue="YzN0h7yv5t6T3YsZzJYyuQ==" spinCount="100000" sheet="1" objects="1" scenarios="1" formatRows="0"/>
  <mergeCells count="27">
    <mergeCell ref="A1:H1"/>
    <mergeCell ref="A3:H3"/>
    <mergeCell ref="A21:H21"/>
    <mergeCell ref="A20:H20"/>
    <mergeCell ref="A4:D4"/>
    <mergeCell ref="D11:G11"/>
    <mergeCell ref="D12:G12"/>
    <mergeCell ref="D13:G13"/>
    <mergeCell ref="D7:G7"/>
    <mergeCell ref="D9:G9"/>
    <mergeCell ref="D10:G10"/>
    <mergeCell ref="G4:H4"/>
    <mergeCell ref="G5:H5"/>
    <mergeCell ref="A5:D5"/>
    <mergeCell ref="C15:H15"/>
    <mergeCell ref="E19:F19"/>
    <mergeCell ref="C34:H34"/>
    <mergeCell ref="G22:H22"/>
    <mergeCell ref="A6:H6"/>
    <mergeCell ref="G23:H23"/>
    <mergeCell ref="B19:D19"/>
    <mergeCell ref="A16:H16"/>
    <mergeCell ref="A23:D23"/>
    <mergeCell ref="A24:H24"/>
    <mergeCell ref="D8:G8"/>
    <mergeCell ref="D14:G14"/>
    <mergeCell ref="B18:F18"/>
  </mergeCells>
  <dataValidations count="4">
    <dataValidation type="textLength" allowBlank="1" showErrorMessage="1" error="Cantidad de caracteres NO valido." sqref="G5:H5 G23:H23" xr:uid="{00000000-0002-0000-0500-000000000000}">
      <formula1>Explicacion_LongMinimo</formula1>
      <formula2>Explicacion_LongMaximo</formula2>
    </dataValidation>
    <dataValidation type="custom" allowBlank="1" showDropDown="1" showInputMessage="1" showErrorMessage="1" error="Valor NO Válido." prompt="Ingrese &quot;X&quot;" sqref="E5:F5 E23:F23 C8:C14 C27:C33 F17 D17" xr:uid="{00000000-0002-0000-0500-000001000000}">
      <formula1>COUNTIF(Respuesta_SINO,TRIM(CELL("contents")))=1</formula1>
    </dataValidation>
    <dataValidation type="custom" allowBlank="1" showDropDown="1" showInputMessage="1" showErrorMessage="1" error="Valor NO valido." prompt="Ingrese &quot;X&quot;" sqref="D8:G14" xr:uid="{00000000-0002-0000-0500-000002000000}">
      <formula1>COUNTIF(Respuesta_SINO,TRIM(CELL("contents")))=1</formula1>
    </dataValidation>
    <dataValidation type="whole" allowBlank="1" showInputMessage="1" showErrorMessage="1" error="Valor NO Válido." prompt="Ingrese Número" sqref="E19:F19" xr:uid="{00000000-0002-0000-0500-000003000000}">
      <formula1>Entero_Minimo</formula1>
      <formula2>Entero_Maximo</formula2>
    </dataValidation>
  </dataValidations>
  <hyperlinks>
    <hyperlink ref="K3" location="Principal!A1" display="Volver al Indice" xr:uid="{00000000-0004-0000-05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V31"/>
  <sheetViews>
    <sheetView tabSelected="1" topLeftCell="A21" zoomScale="85" zoomScaleNormal="85" workbookViewId="0">
      <selection activeCell="E23" sqref="E23:H23"/>
    </sheetView>
  </sheetViews>
  <sheetFormatPr baseColWidth="10" defaultColWidth="11.453125" defaultRowHeight="12.5" x14ac:dyDescent="0.25"/>
  <cols>
    <col min="1" max="1" width="3.81640625" style="1" customWidth="1"/>
    <col min="2" max="2" width="21.81640625" style="1" customWidth="1"/>
    <col min="3" max="3" width="15.54296875" style="1" customWidth="1"/>
    <col min="4" max="4" width="4.1796875" style="1" customWidth="1"/>
    <col min="5" max="5" width="5.1796875" style="1" customWidth="1"/>
    <col min="6" max="6" width="5.453125" style="1" customWidth="1"/>
    <col min="7" max="7" width="15.1796875" style="1" customWidth="1"/>
    <col min="8" max="8" width="15.54296875" style="1" customWidth="1"/>
    <col min="9" max="9" width="1.54296875" style="1" customWidth="1"/>
    <col min="10" max="10" width="5.1796875" style="1" bestFit="1" customWidth="1"/>
    <col min="11" max="11" width="47.453125" style="41" customWidth="1"/>
    <col min="12" max="12" width="3.81640625" style="1" customWidth="1"/>
    <col min="13" max="13" width="2.81640625" style="1" customWidth="1"/>
    <col min="14" max="14" width="5.453125" style="1" customWidth="1"/>
    <col min="15" max="15" width="3.54296875" style="1" customWidth="1"/>
    <col min="16" max="16" width="4" style="1" customWidth="1"/>
    <col min="17" max="18" width="4.1796875" style="1" customWidth="1"/>
    <col min="19" max="19" width="6.1796875" style="67" customWidth="1"/>
    <col min="20" max="20" width="5.1796875" style="1" customWidth="1"/>
    <col min="21" max="21" width="4" style="67" bestFit="1" customWidth="1"/>
    <col min="22" max="22" width="3" style="67" customWidth="1"/>
    <col min="23" max="16384" width="11.453125" style="1"/>
  </cols>
  <sheetData>
    <row r="1" spans="1:22" ht="14" x14ac:dyDescent="0.25">
      <c r="A1" s="248" t="s">
        <v>28</v>
      </c>
      <c r="B1" s="248"/>
      <c r="C1" s="248"/>
      <c r="D1" s="248"/>
      <c r="E1" s="248"/>
      <c r="F1" s="248"/>
      <c r="G1" s="248"/>
      <c r="H1" s="248"/>
      <c r="K1" s="95" t="str">
        <f>'1'!A6</f>
        <v>PILAR I: Derecho de los Accionistas</v>
      </c>
      <c r="U1" s="67">
        <v>2</v>
      </c>
    </row>
    <row r="2" spans="1:22" hidden="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3">
      <c r="A3" s="239" t="s">
        <v>29</v>
      </c>
      <c r="B3" s="239"/>
      <c r="C3" s="239"/>
      <c r="D3" s="239"/>
      <c r="E3" s="239"/>
      <c r="F3" s="239"/>
      <c r="G3" s="239"/>
      <c r="H3" s="239"/>
      <c r="K3" s="94" t="s">
        <v>355</v>
      </c>
      <c r="U3" s="67">
        <f>SUM(V:V)</f>
        <v>2</v>
      </c>
    </row>
    <row r="4" spans="1:22" ht="13" x14ac:dyDescent="0.25">
      <c r="A4" s="223"/>
      <c r="B4" s="223"/>
      <c r="C4" s="223"/>
      <c r="D4" s="224"/>
      <c r="E4" s="100" t="s">
        <v>1</v>
      </c>
      <c r="F4" s="100" t="s">
        <v>2</v>
      </c>
      <c r="G4" s="264" t="s">
        <v>3</v>
      </c>
      <c r="H4" s="264"/>
      <c r="J4" s="54" t="s">
        <v>388</v>
      </c>
    </row>
    <row r="5" spans="1:22" ht="47.25" customHeight="1" x14ac:dyDescent="0.25">
      <c r="A5" s="277" t="s">
        <v>633</v>
      </c>
      <c r="B5" s="230"/>
      <c r="C5" s="230"/>
      <c r="D5" s="230"/>
      <c r="E5" s="99" t="s">
        <v>15</v>
      </c>
      <c r="F5" s="99"/>
      <c r="G5" s="199"/>
      <c r="H5" s="201"/>
      <c r="J5" s="55" t="str">
        <f>CONCATENATE("(",LEN(G5),")")</f>
        <v>(0)</v>
      </c>
      <c r="K5" s="53"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67">
        <v>45</v>
      </c>
      <c r="V5" s="68">
        <f>IF( AND(E5="",F5=""),0,IF(AND(F5&lt;&gt;"",G5=""),0,1))</f>
        <v>1</v>
      </c>
    </row>
    <row r="6" spans="1:22" ht="48" customHeight="1" x14ac:dyDescent="0.35">
      <c r="A6" s="277" t="s">
        <v>634</v>
      </c>
      <c r="B6" s="230"/>
      <c r="C6" s="230"/>
      <c r="D6" s="230"/>
      <c r="E6" s="99" t="s">
        <v>15</v>
      </c>
      <c r="F6" s="99"/>
      <c r="G6" s="199"/>
      <c r="H6" s="201"/>
      <c r="J6" s="55" t="str">
        <f>CONCATENATE("(",LEN(G6),")")</f>
        <v>(0)</v>
      </c>
      <c r="K6" s="53" t="str">
        <f>IF(( AND(E6="x",F6="x") ),"(*) Marcar solo un valor: Si o No",IF(AND(F6="x",LEN(G6)=0),"(*) Completar la celda de explicación",
CONCATENATE("(Si/No) Marcar con 'X' solo uno de los campos. (Explicación) Longitud Máxima de ",Explicacion_LongMaximo," caracteres")))</f>
        <v>(Si/No) Marcar con 'X' solo uno de los campos. (Explicación) Longitud Máxima de 1000 caracteres</v>
      </c>
      <c r="S6" s="67">
        <v>46</v>
      </c>
      <c r="U6"/>
      <c r="V6" s="68">
        <f>IF( AND(E6="",F6=""),0,IF(AND(F6&lt;&gt;"",G6=""),0,1))</f>
        <v>1</v>
      </c>
    </row>
    <row r="7" spans="1:22" ht="33.65" customHeight="1" x14ac:dyDescent="0.35">
      <c r="A7" s="288" t="s">
        <v>459</v>
      </c>
      <c r="B7" s="288"/>
      <c r="C7" s="288"/>
      <c r="D7" s="288"/>
      <c r="E7" s="288"/>
      <c r="F7" s="288"/>
      <c r="G7" s="288"/>
      <c r="H7" s="288"/>
      <c r="J7"/>
      <c r="K7" s="53"/>
      <c r="V7" s="68"/>
    </row>
    <row r="8" spans="1:22" ht="34.5" x14ac:dyDescent="0.25">
      <c r="A8" s="119"/>
      <c r="B8" s="141" t="s">
        <v>453</v>
      </c>
      <c r="C8" s="141" t="s">
        <v>460</v>
      </c>
      <c r="D8" s="120"/>
      <c r="E8" s="120"/>
      <c r="F8" s="120"/>
      <c r="G8" s="120"/>
      <c r="H8" s="120"/>
      <c r="J8" s="55"/>
      <c r="K8" s="53"/>
      <c r="V8" s="68"/>
    </row>
    <row r="9" spans="1:22" ht="23" x14ac:dyDescent="0.25">
      <c r="A9" s="119"/>
      <c r="B9" s="142" t="s">
        <v>454</v>
      </c>
      <c r="C9" s="162" t="s">
        <v>15</v>
      </c>
      <c r="D9" s="120"/>
      <c r="E9" s="120"/>
      <c r="F9" s="120"/>
      <c r="G9" s="120"/>
      <c r="H9" s="120"/>
      <c r="J9" s="55"/>
      <c r="K9" s="53"/>
      <c r="S9" s="67">
        <v>400</v>
      </c>
      <c r="U9" s="1"/>
      <c r="V9" s="68"/>
    </row>
    <row r="10" spans="1:22" ht="13" x14ac:dyDescent="0.25">
      <c r="A10" s="119"/>
      <c r="B10" s="142" t="s">
        <v>86</v>
      </c>
      <c r="C10" s="162"/>
      <c r="D10" s="120"/>
      <c r="E10" s="120"/>
      <c r="F10" s="120"/>
      <c r="G10" s="120"/>
      <c r="H10" s="120"/>
      <c r="J10" s="55"/>
      <c r="K10" s="53"/>
      <c r="S10" s="67">
        <v>401</v>
      </c>
      <c r="U10" s="1"/>
      <c r="V10" s="68"/>
    </row>
    <row r="11" spans="1:22" ht="13" x14ac:dyDescent="0.25">
      <c r="A11" s="119"/>
      <c r="B11" s="142" t="s">
        <v>87</v>
      </c>
      <c r="C11" s="162"/>
      <c r="D11" s="120"/>
      <c r="E11" s="120"/>
      <c r="F11" s="120"/>
      <c r="G11" s="120"/>
      <c r="H11" s="120"/>
      <c r="J11" s="55"/>
      <c r="K11" s="53"/>
      <c r="S11" s="67">
        <v>402</v>
      </c>
      <c r="U11" s="1"/>
      <c r="V11" s="68"/>
    </row>
    <row r="12" spans="1:22" ht="13" x14ac:dyDescent="0.25">
      <c r="A12" s="119"/>
      <c r="B12" s="142" t="s">
        <v>88</v>
      </c>
      <c r="C12" s="162" t="s">
        <v>15</v>
      </c>
      <c r="D12" s="120"/>
      <c r="E12" s="120"/>
      <c r="F12" s="120"/>
      <c r="G12" s="120"/>
      <c r="H12" s="120"/>
      <c r="J12" s="55"/>
      <c r="K12" s="53"/>
      <c r="S12" s="67">
        <v>403</v>
      </c>
      <c r="U12" s="1"/>
      <c r="V12" s="68"/>
    </row>
    <row r="13" spans="1:22" ht="13" x14ac:dyDescent="0.25">
      <c r="A13" s="119"/>
      <c r="B13" s="142" t="s">
        <v>89</v>
      </c>
      <c r="C13" s="162"/>
      <c r="D13" s="120"/>
      <c r="E13" s="120"/>
      <c r="F13" s="120"/>
      <c r="G13" s="120"/>
      <c r="H13" s="120"/>
      <c r="J13" s="55"/>
      <c r="K13" s="53"/>
      <c r="S13" s="67">
        <v>404</v>
      </c>
      <c r="U13" s="1"/>
      <c r="V13" s="68"/>
    </row>
    <row r="14" spans="1:22" ht="23" x14ac:dyDescent="0.25">
      <c r="A14" s="119"/>
      <c r="B14" s="143" t="s">
        <v>457</v>
      </c>
      <c r="C14" s="162" t="s">
        <v>15</v>
      </c>
      <c r="D14" s="120"/>
      <c r="E14" s="120"/>
      <c r="F14" s="120"/>
      <c r="G14" s="120"/>
      <c r="H14" s="120"/>
      <c r="J14" s="55"/>
      <c r="K14" s="53"/>
      <c r="S14" s="67">
        <v>405</v>
      </c>
      <c r="U14" s="1"/>
      <c r="V14" s="68"/>
    </row>
    <row r="15" spans="1:22" ht="13" x14ac:dyDescent="0.25">
      <c r="A15" s="119"/>
      <c r="B15" s="143" t="s">
        <v>125</v>
      </c>
      <c r="C15" s="162"/>
      <c r="D15" s="120"/>
      <c r="E15" s="120"/>
      <c r="F15" s="120"/>
      <c r="G15" s="120"/>
      <c r="H15" s="120"/>
      <c r="J15" s="55"/>
      <c r="K15" s="53"/>
      <c r="S15" s="67">
        <v>406</v>
      </c>
      <c r="U15" s="1"/>
      <c r="V15" s="68"/>
    </row>
    <row r="16" spans="1:22" ht="27" customHeight="1" x14ac:dyDescent="0.25">
      <c r="A16" s="119"/>
      <c r="B16" s="142" t="s">
        <v>90</v>
      </c>
      <c r="C16" s="269" t="s">
        <v>852</v>
      </c>
      <c r="D16" s="270"/>
      <c r="E16" s="270"/>
      <c r="F16" s="270"/>
      <c r="G16" s="270"/>
      <c r="H16" s="271"/>
      <c r="J16" s="55"/>
      <c r="K16" s="53"/>
      <c r="S16" s="67">
        <v>407</v>
      </c>
      <c r="U16" s="1"/>
      <c r="V16" s="68"/>
    </row>
    <row r="17" spans="1:22" ht="14.5" x14ac:dyDescent="0.35">
      <c r="A17" s="289" t="s">
        <v>461</v>
      </c>
      <c r="B17" s="289"/>
      <c r="C17" s="289"/>
      <c r="D17" s="289"/>
      <c r="E17" s="289"/>
      <c r="F17" s="289"/>
      <c r="G17" s="289"/>
      <c r="H17" s="289"/>
      <c r="J17"/>
      <c r="K17" s="53"/>
      <c r="U17" s="1"/>
      <c r="V17" s="68"/>
    </row>
    <row r="18" spans="1:22" ht="14" x14ac:dyDescent="0.25">
      <c r="A18" s="119"/>
      <c r="B18" s="122"/>
      <c r="C18" s="139" t="s">
        <v>354</v>
      </c>
      <c r="D18" s="162" t="s">
        <v>15</v>
      </c>
      <c r="E18" s="140" t="s">
        <v>2</v>
      </c>
      <c r="F18" s="162"/>
      <c r="G18" s="119"/>
      <c r="H18" s="119"/>
      <c r="J18" s="55"/>
      <c r="K18" s="41" t="str">
        <f>IF(( AND($D$18="x",$F$18="x") ),"(*) Marcar solo un valor: Si o No","")</f>
        <v/>
      </c>
      <c r="S18" s="67">
        <v>408</v>
      </c>
      <c r="U18" s="1"/>
      <c r="V18" s="68"/>
    </row>
    <row r="19" spans="1:22" ht="30.65" customHeight="1" x14ac:dyDescent="0.35">
      <c r="A19" s="119"/>
      <c r="B19" s="289" t="s">
        <v>462</v>
      </c>
      <c r="C19" s="289"/>
      <c r="D19" s="289"/>
      <c r="E19" s="289"/>
      <c r="F19" s="289"/>
      <c r="G19" s="289"/>
      <c r="H19" s="289"/>
      <c r="J19"/>
      <c r="K19" s="53"/>
      <c r="U19" s="1"/>
      <c r="V19" s="68"/>
    </row>
    <row r="20" spans="1:22" ht="24" customHeight="1" x14ac:dyDescent="0.25">
      <c r="A20" s="116"/>
      <c r="B20" s="290"/>
      <c r="C20" s="290"/>
      <c r="D20" s="290"/>
      <c r="E20" s="290"/>
      <c r="F20" s="290"/>
      <c r="G20" s="290"/>
      <c r="H20" s="290"/>
      <c r="J20" s="55"/>
      <c r="K20" s="53"/>
      <c r="S20" s="67">
        <v>409</v>
      </c>
      <c r="U20" s="1"/>
      <c r="V20" s="68"/>
    </row>
    <row r="21" spans="1:22" ht="27.75" customHeight="1" x14ac:dyDescent="0.35">
      <c r="A21" s="241" t="s">
        <v>635</v>
      </c>
      <c r="B21" s="241"/>
      <c r="C21" s="241"/>
      <c r="D21" s="241"/>
      <c r="E21" s="241"/>
      <c r="F21" s="241"/>
      <c r="G21" s="241"/>
      <c r="H21" s="241"/>
      <c r="J21"/>
    </row>
    <row r="22" spans="1:22" x14ac:dyDescent="0.25">
      <c r="B22" s="286" t="s">
        <v>91</v>
      </c>
      <c r="C22" s="286"/>
      <c r="D22" s="286"/>
      <c r="E22" s="293">
        <v>42458</v>
      </c>
      <c r="F22" s="293"/>
      <c r="G22" s="293"/>
      <c r="H22" s="293"/>
      <c r="S22" s="67">
        <v>139</v>
      </c>
      <c r="U22" s="1"/>
    </row>
    <row r="23" spans="1:22" ht="238.5" customHeight="1" x14ac:dyDescent="0.35">
      <c r="B23" s="287" t="s">
        <v>458</v>
      </c>
      <c r="C23" s="287"/>
      <c r="D23" s="287"/>
      <c r="E23" s="285" t="s">
        <v>948</v>
      </c>
      <c r="F23" s="285"/>
      <c r="G23" s="285"/>
      <c r="H23" s="285"/>
      <c r="S23" s="67">
        <v>140</v>
      </c>
      <c r="U23"/>
    </row>
    <row r="24" spans="1:22" ht="39" customHeight="1" x14ac:dyDescent="0.35">
      <c r="A24" s="241" t="s">
        <v>636</v>
      </c>
      <c r="B24" s="241"/>
      <c r="C24" s="241"/>
      <c r="D24" s="241"/>
      <c r="E24" s="241"/>
      <c r="F24" s="241"/>
      <c r="G24" s="241"/>
      <c r="H24" s="241"/>
      <c r="J24"/>
    </row>
    <row r="25" spans="1:22" ht="15.75" customHeight="1" x14ac:dyDescent="0.25">
      <c r="B25" s="292" t="s">
        <v>96</v>
      </c>
      <c r="C25" s="284" t="s">
        <v>93</v>
      </c>
      <c r="D25" s="284"/>
      <c r="E25" s="284"/>
      <c r="F25" s="284"/>
      <c r="G25" s="284"/>
      <c r="H25" s="284"/>
    </row>
    <row r="26" spans="1:22" ht="19.5" customHeight="1" x14ac:dyDescent="0.25">
      <c r="B26" s="292"/>
      <c r="C26" s="284" t="s">
        <v>94</v>
      </c>
      <c r="D26" s="284"/>
      <c r="E26" s="284"/>
      <c r="F26" s="284"/>
      <c r="G26" s="284" t="s">
        <v>95</v>
      </c>
      <c r="H26" s="284"/>
    </row>
    <row r="27" spans="1:22" ht="20.25" customHeight="1" x14ac:dyDescent="0.35">
      <c r="B27" s="292"/>
      <c r="C27" s="3" t="s">
        <v>97</v>
      </c>
      <c r="D27" s="284" t="s">
        <v>98</v>
      </c>
      <c r="E27" s="284"/>
      <c r="F27" s="284"/>
      <c r="G27" s="3" t="s">
        <v>97</v>
      </c>
      <c r="H27" s="3" t="s">
        <v>98</v>
      </c>
      <c r="J27" s="58" t="s">
        <v>394</v>
      </c>
      <c r="K27" s="60" t="s">
        <v>395</v>
      </c>
      <c r="S27" s="67">
        <v>141</v>
      </c>
      <c r="U27"/>
    </row>
    <row r="28" spans="1:22" ht="15.75" customHeight="1" x14ac:dyDescent="0.25">
      <c r="B28" s="76" t="s">
        <v>99</v>
      </c>
      <c r="C28" s="74">
        <v>0</v>
      </c>
      <c r="D28" s="291">
        <v>0</v>
      </c>
      <c r="E28" s="291"/>
      <c r="F28" s="291"/>
      <c r="G28" s="74">
        <v>0</v>
      </c>
      <c r="H28" s="74">
        <v>0</v>
      </c>
    </row>
    <row r="29" spans="1:22" ht="15.75" customHeight="1" x14ac:dyDescent="0.25">
      <c r="B29" s="76" t="s">
        <v>99</v>
      </c>
      <c r="C29" s="74"/>
      <c r="D29" s="291"/>
      <c r="E29" s="291"/>
      <c r="F29" s="291"/>
      <c r="G29" s="74"/>
      <c r="H29" s="74"/>
    </row>
    <row r="30" spans="1:22" ht="15.75" customHeight="1" x14ac:dyDescent="0.25">
      <c r="B30" s="75" t="s">
        <v>100</v>
      </c>
      <c r="C30" s="74"/>
      <c r="D30" s="291"/>
      <c r="E30" s="291"/>
      <c r="F30" s="291"/>
      <c r="G30" s="74"/>
      <c r="H30" s="74"/>
    </row>
    <row r="31" spans="1:22" ht="20" x14ac:dyDescent="0.25">
      <c r="J31" s="59" t="s">
        <v>396</v>
      </c>
      <c r="K31" s="60" t="s">
        <v>397</v>
      </c>
      <c r="S31" s="67">
        <v>0</v>
      </c>
    </row>
  </sheetData>
  <sheetProtection algorithmName="SHA-512" hashValue="Sk6JSfyguKfEOz3WL8lZqj3aRRuT6IPMnUejwz1JMTdAVkYA5k2kjvIAqOKcDFFrIZ6xJ4EwIrz8yWduFvIC9A==" saltValue="huu/MRtDdf++FjHaxFKY7w==" spinCount="100000" sheet="1" objects="1" scenarios="1" formatCells="0" formatRows="0" insertRows="0"/>
  <dataConsolidate link="1"/>
  <mergeCells count="27">
    <mergeCell ref="A1:H1"/>
    <mergeCell ref="A3:H3"/>
    <mergeCell ref="A4:D4"/>
    <mergeCell ref="D29:F29"/>
    <mergeCell ref="D30:F30"/>
    <mergeCell ref="A24:H24"/>
    <mergeCell ref="C26:F26"/>
    <mergeCell ref="D27:F27"/>
    <mergeCell ref="D28:F28"/>
    <mergeCell ref="B25:B27"/>
    <mergeCell ref="C25:H25"/>
    <mergeCell ref="G26:H26"/>
    <mergeCell ref="G4:H4"/>
    <mergeCell ref="G5:H5"/>
    <mergeCell ref="G6:H6"/>
    <mergeCell ref="E22:H22"/>
    <mergeCell ref="E23:H23"/>
    <mergeCell ref="A5:D5"/>
    <mergeCell ref="A6:D6"/>
    <mergeCell ref="B22:D22"/>
    <mergeCell ref="B23:D23"/>
    <mergeCell ref="A21:H21"/>
    <mergeCell ref="A7:H7"/>
    <mergeCell ref="C16:H16"/>
    <mergeCell ref="A17:H17"/>
    <mergeCell ref="B19:H19"/>
    <mergeCell ref="B20:H20"/>
  </mergeCells>
  <dataValidations xWindow="558" yWindow="632" count="4">
    <dataValidation type="textLength" allowBlank="1" showErrorMessage="1" error="Cantidad de caracteres NO valido." sqref="G5:H6" xr:uid="{00000000-0002-0000-0600-000000000000}">
      <formula1>Explicacion_LongMinimo</formula1>
      <formula2>Explicacion_LongMaximo</formula2>
    </dataValidation>
    <dataValidation type="date" allowBlank="1" showInputMessage="1" showErrorMessage="1" error="Fecha No Valida" prompt="(dd/mm/yyyy)" sqref="E22:H22" xr:uid="{00000000-0002-0000-0600-000001000000}">
      <formula1>Fecha_Minimo</formula1>
      <formula2>Fecha_Maximo</formula2>
    </dataValidation>
    <dataValidation type="custom" allowBlank="1" showDropDown="1" showInputMessage="1" showErrorMessage="1" error="Valor NO Válido." prompt="Ingrese &quot;X&quot;" sqref="E5:F6 C9:C15 D18 F18" xr:uid="{00000000-0002-0000-0600-000002000000}">
      <formula1>COUNTIF(Respuesta_SINO,TRIM(CELL("contents")))=1</formula1>
    </dataValidation>
    <dataValidation type="decimal" allowBlank="1" showInputMessage="1" showErrorMessage="1" error="Valor NO Válido." prompt="Ingrese Número" sqref="C28:H30" xr:uid="{00000000-0002-0000-0600-000003000000}">
      <formula1>Decimal2_Minimo</formula1>
      <formula2>Decimal2_Maximo</formula2>
    </dataValidation>
  </dataValidations>
  <hyperlinks>
    <hyperlink ref="K3" location="Principal!A1" display="Volver al Indice" xr:uid="{00000000-0004-0000-06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V11"/>
  <sheetViews>
    <sheetView zoomScale="85" zoomScaleNormal="85" workbookViewId="0">
      <selection activeCell="A8" sqref="A8:E8"/>
    </sheetView>
  </sheetViews>
  <sheetFormatPr baseColWidth="10" defaultColWidth="11.453125" defaultRowHeight="12.5" x14ac:dyDescent="0.25"/>
  <cols>
    <col min="1" max="1" width="32.54296875" style="1" customWidth="1"/>
    <col min="2" max="2" width="10.453125" style="1" customWidth="1"/>
    <col min="3" max="3" width="5" style="1" customWidth="1"/>
    <col min="4" max="4" width="5.1796875" style="1" customWidth="1"/>
    <col min="5" max="5" width="9.81640625" style="1" customWidth="1"/>
    <col min="6" max="6" width="12" style="1" customWidth="1"/>
    <col min="7" max="7" width="12.1796875" style="1" customWidth="1"/>
    <col min="8" max="8" width="1.1796875" style="1" customWidth="1"/>
    <col min="9" max="9" width="5.1796875" style="1" bestFit="1" customWidth="1"/>
    <col min="10" max="10" width="45.81640625" style="41" customWidth="1"/>
    <col min="11" max="12" width="2.453125" style="1" customWidth="1"/>
    <col min="13" max="13" width="3" style="1" customWidth="1"/>
    <col min="14" max="14" width="4.54296875" style="1" customWidth="1"/>
    <col min="15" max="15" width="5" style="1" customWidth="1"/>
    <col min="16" max="16" width="3.81640625" style="1" customWidth="1"/>
    <col min="17" max="17" width="3.54296875" style="1" customWidth="1"/>
    <col min="18" max="18" width="5.1796875" style="1" customWidth="1"/>
    <col min="19" max="19" width="4.81640625" style="67" customWidth="1"/>
    <col min="20" max="20" width="6.1796875" style="1" customWidth="1"/>
    <col min="21" max="21" width="4" style="67" bestFit="1" customWidth="1"/>
    <col min="22" max="22" width="2.81640625" style="67" customWidth="1"/>
    <col min="23" max="16384" width="11.453125" style="1"/>
  </cols>
  <sheetData>
    <row r="1" spans="1:22" ht="14" x14ac:dyDescent="0.25">
      <c r="A1" s="259" t="s">
        <v>30</v>
      </c>
      <c r="B1" s="259"/>
      <c r="C1" s="259"/>
      <c r="D1" s="259"/>
      <c r="E1" s="259"/>
      <c r="F1" s="259"/>
      <c r="G1" s="259"/>
      <c r="J1" s="95" t="str">
        <f>'1'!A6</f>
        <v>PILAR I: Derecho de los Accionistas</v>
      </c>
      <c r="U1" s="67">
        <v>1</v>
      </c>
    </row>
    <row r="2" spans="1:22" hidden="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3">
      <c r="A3" s="239" t="s">
        <v>31</v>
      </c>
      <c r="B3" s="239"/>
      <c r="C3" s="239"/>
      <c r="D3" s="239"/>
      <c r="E3" s="239"/>
      <c r="F3" s="239"/>
      <c r="G3" s="239"/>
      <c r="J3" s="94" t="s">
        <v>355</v>
      </c>
      <c r="U3" s="67">
        <f>SUM(V:V)</f>
        <v>1</v>
      </c>
    </row>
    <row r="4" spans="1:22" ht="13" x14ac:dyDescent="0.25">
      <c r="A4" s="283"/>
      <c r="B4" s="283"/>
      <c r="C4" s="100" t="s">
        <v>1</v>
      </c>
      <c r="D4" s="100" t="s">
        <v>2</v>
      </c>
      <c r="E4" s="264" t="s">
        <v>3</v>
      </c>
      <c r="F4" s="264"/>
      <c r="G4" s="264"/>
      <c r="I4" s="54" t="s">
        <v>388</v>
      </c>
    </row>
    <row r="5" spans="1:22" ht="36" customHeight="1" x14ac:dyDescent="0.25">
      <c r="A5" s="227" t="s">
        <v>101</v>
      </c>
      <c r="B5" s="229"/>
      <c r="C5" s="99"/>
      <c r="D5" s="99" t="s">
        <v>15</v>
      </c>
      <c r="E5" s="199" t="s">
        <v>881</v>
      </c>
      <c r="F5" s="200"/>
      <c r="G5" s="201"/>
      <c r="I5" s="55" t="str">
        <f>CONCATENATE("(",LEN(E5),")")</f>
        <v>(32)</v>
      </c>
      <c r="J5" s="53"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67">
        <v>47</v>
      </c>
      <c r="V5" s="68">
        <f>IF( AND(C5="",D5=""),0,IF(AND(D5&lt;&gt;"",E5=""),0,1))</f>
        <v>1</v>
      </c>
    </row>
    <row r="6" spans="1:22" ht="24.75" customHeight="1" x14ac:dyDescent="0.25">
      <c r="A6" s="294" t="s">
        <v>102</v>
      </c>
      <c r="B6" s="294"/>
      <c r="C6" s="294"/>
      <c r="D6" s="294"/>
      <c r="E6" s="294"/>
      <c r="F6" s="294"/>
      <c r="G6" s="294"/>
    </row>
    <row r="7" spans="1:22" ht="15.75" customHeight="1" x14ac:dyDescent="0.25">
      <c r="A7" s="268"/>
      <c r="B7" s="268"/>
      <c r="C7" s="268"/>
      <c r="D7" s="268"/>
      <c r="E7" s="268"/>
      <c r="F7" s="14" t="s">
        <v>1</v>
      </c>
      <c r="G7" s="14" t="s">
        <v>2</v>
      </c>
    </row>
    <row r="8" spans="1:22" ht="13.5" customHeight="1" x14ac:dyDescent="0.25">
      <c r="A8" s="286" t="s">
        <v>103</v>
      </c>
      <c r="B8" s="286"/>
      <c r="C8" s="286"/>
      <c r="D8" s="286"/>
      <c r="E8" s="286"/>
      <c r="F8" s="99"/>
      <c r="G8" s="99" t="s">
        <v>15</v>
      </c>
      <c r="J8" s="41" t="str">
        <f>IF(( AND($F$8="x",$G$8="x") ),"(*) Marcar solo un valor: Si o No","")</f>
        <v/>
      </c>
      <c r="S8" s="67">
        <v>142</v>
      </c>
    </row>
    <row r="9" spans="1:22" ht="27.75" customHeight="1" x14ac:dyDescent="0.25">
      <c r="A9" s="286" t="s">
        <v>104</v>
      </c>
      <c r="B9" s="286"/>
      <c r="C9" s="286"/>
      <c r="D9" s="286"/>
      <c r="E9" s="286"/>
      <c r="F9" s="99"/>
      <c r="G9" s="99" t="s">
        <v>15</v>
      </c>
      <c r="J9" s="41" t="str">
        <f>IF(( AND($F$9="x",$G$9="x") ),"(*) Marcar solo un valor: Si o No","")</f>
        <v/>
      </c>
      <c r="S9" s="67">
        <v>143</v>
      </c>
    </row>
    <row r="10" spans="1:22" ht="41.5" customHeight="1" x14ac:dyDescent="0.25">
      <c r="A10" s="287" t="s">
        <v>637</v>
      </c>
      <c r="B10" s="287"/>
      <c r="C10" s="287"/>
      <c r="D10" s="287"/>
      <c r="E10" s="287"/>
      <c r="F10" s="99"/>
      <c r="G10" s="99" t="s">
        <v>15</v>
      </c>
      <c r="J10" s="41" t="str">
        <f>IF(( AND($F$10="x",$G$10="x") ),"(*) Marcar solo un valor: Si o No","")</f>
        <v/>
      </c>
      <c r="S10" s="67">
        <v>144</v>
      </c>
      <c r="U10" s="1"/>
    </row>
    <row r="11" spans="1:22" ht="66.650000000000006" customHeight="1" x14ac:dyDescent="0.35">
      <c r="A11" s="137" t="s">
        <v>638</v>
      </c>
      <c r="B11" s="269"/>
      <c r="C11" s="270"/>
      <c r="D11" s="270"/>
      <c r="E11" s="270"/>
      <c r="F11" s="270"/>
      <c r="G11" s="271"/>
      <c r="S11" s="67">
        <v>145</v>
      </c>
      <c r="U11"/>
    </row>
  </sheetData>
  <sheetProtection algorithmName="SHA-512" hashValue="S+P+EUFRI8FcaaniSjDbf1HZ3vHyfWgbNmJsu3cHdDaxzaOSXKLUAN+YCjaZBKffag3AAb71g+p3enIHtsQw/g==" saltValue="raydSDbienvx9j4dWRY+EQ==" spinCount="100000" sheet="1" objects="1" scenarios="1" formatRows="0"/>
  <mergeCells count="12">
    <mergeCell ref="A1:G1"/>
    <mergeCell ref="A3:G3"/>
    <mergeCell ref="A4:B4"/>
    <mergeCell ref="A6:G6"/>
    <mergeCell ref="E4:G4"/>
    <mergeCell ref="E5:G5"/>
    <mergeCell ref="A5:B5"/>
    <mergeCell ref="B11:G11"/>
    <mergeCell ref="A7:E7"/>
    <mergeCell ref="A8:E8"/>
    <mergeCell ref="A9:E9"/>
    <mergeCell ref="A10:E10"/>
  </mergeCells>
  <dataValidations count="2">
    <dataValidation type="textLength" allowBlank="1" showErrorMessage="1" error="Cantidad de caracteres NO valido." sqref="E5:G5" xr:uid="{00000000-0002-0000-0700-000000000000}">
      <formula1>Explicacion_LongMinimo</formula1>
      <formula2>Explicacion_LongMaximo</formula2>
    </dataValidation>
    <dataValidation type="custom" allowBlank="1" showDropDown="1" showInputMessage="1" showErrorMessage="1" error="Valor NO Válido." prompt="Ingrese &quot;X&quot;" sqref="C5:D5 F8:G10" xr:uid="{00000000-0002-0000-0700-000001000000}">
      <formula1>COUNTIF(Respuesta_SINO,TRIM(CELL("contents")))=1</formula1>
    </dataValidation>
  </dataValidations>
  <hyperlinks>
    <hyperlink ref="J3" location="Principal!A1" display="Volver al Indice" xr:uid="{00000000-0004-0000-07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V9"/>
  <sheetViews>
    <sheetView zoomScale="85" zoomScaleNormal="85" workbookViewId="0">
      <selection activeCell="D20" sqref="D19:D20"/>
    </sheetView>
  </sheetViews>
  <sheetFormatPr baseColWidth="10" defaultColWidth="11.453125" defaultRowHeight="12.5" x14ac:dyDescent="0.25"/>
  <cols>
    <col min="1" max="1" width="46.81640625" style="1" customWidth="1"/>
    <col min="2" max="2" width="4.81640625" style="1" customWidth="1"/>
    <col min="3" max="3" width="4.54296875" style="1" customWidth="1"/>
    <col min="4" max="4" width="24.1796875" style="1" customWidth="1"/>
    <col min="5" max="5" width="4.1796875" style="1" customWidth="1"/>
    <col min="6" max="6" width="1.54296875" style="1" customWidth="1"/>
    <col min="7" max="7" width="5.1796875" style="1" bestFit="1" customWidth="1"/>
    <col min="8" max="8" width="46.54296875" style="41" customWidth="1"/>
    <col min="9" max="11" width="3.81640625" style="1" customWidth="1"/>
    <col min="12" max="18" width="2.453125" style="1" customWidth="1"/>
    <col min="19" max="19" width="4" style="67" bestFit="1" customWidth="1"/>
    <col min="20" max="20" width="8.1796875" style="1" customWidth="1"/>
    <col min="21" max="21" width="4" style="67" bestFit="1" customWidth="1"/>
    <col min="22" max="22" width="2.81640625" style="67" customWidth="1"/>
    <col min="23" max="16384" width="11.453125" style="1"/>
  </cols>
  <sheetData>
    <row r="1" spans="1:22" ht="14" x14ac:dyDescent="0.25">
      <c r="A1" s="248" t="s">
        <v>32</v>
      </c>
      <c r="B1" s="248"/>
      <c r="C1" s="248"/>
      <c r="D1" s="248"/>
      <c r="E1" s="248"/>
      <c r="H1" s="95" t="str">
        <f>'1'!A6</f>
        <v>PILAR I: Derecho de los Accionistas</v>
      </c>
      <c r="U1" s="67">
        <v>2</v>
      </c>
    </row>
    <row r="2" spans="1:22" hidden="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3">
      <c r="A3" s="239" t="s">
        <v>33</v>
      </c>
      <c r="B3" s="239"/>
      <c r="C3" s="239"/>
      <c r="D3" s="239"/>
      <c r="E3" s="239"/>
      <c r="H3" s="94" t="s">
        <v>355</v>
      </c>
      <c r="U3" s="67">
        <f>SUM(V:V)</f>
        <v>2</v>
      </c>
    </row>
    <row r="4" spans="1:22" ht="13" x14ac:dyDescent="0.25">
      <c r="B4" s="100" t="s">
        <v>1</v>
      </c>
      <c r="C4" s="100" t="s">
        <v>2</v>
      </c>
      <c r="D4" s="264" t="s">
        <v>3</v>
      </c>
      <c r="E4" s="264"/>
      <c r="G4" s="54" t="s">
        <v>388</v>
      </c>
    </row>
    <row r="5" spans="1:22" ht="207.75" customHeight="1" x14ac:dyDescent="0.35">
      <c r="A5" s="136" t="s">
        <v>639</v>
      </c>
      <c r="B5" s="99"/>
      <c r="C5" s="99" t="s">
        <v>15</v>
      </c>
      <c r="D5" s="285" t="s">
        <v>894</v>
      </c>
      <c r="E5" s="285"/>
      <c r="G5" s="55" t="str">
        <f>CONCATENATE("(",LEN(D5),")")</f>
        <v>(474)</v>
      </c>
      <c r="H5" s="53" t="str">
        <f>IF(( AND(B5="x",C5="x") ),"(*) Marcar solo un valor: Si o No",IF(AND(C5="x",LEN(D5)=0),"(*) Completar la celda de explicación",
CONCATENATE("(Si/No) Marcar con 'X' solo uno de los campos. (Explicación) Longitud Máxima de ",Explicacion_LongMaximo," caracteres")))</f>
        <v>(Si/No) Marcar con 'X' solo uno de los campos. (Explicación) Longitud Máxima de 1000 caracteres</v>
      </c>
      <c r="S5" s="67">
        <v>48</v>
      </c>
      <c r="U5"/>
      <c r="V5" s="68">
        <f>IF( AND(B5="",C5=""),0,IF(AND(C5&lt;&gt;"",D5=""),0,1))</f>
        <v>1</v>
      </c>
    </row>
    <row r="6" spans="1:22" ht="57" customHeight="1" x14ac:dyDescent="0.35">
      <c r="A6" s="136" t="s">
        <v>640</v>
      </c>
      <c r="B6" s="99" t="s">
        <v>15</v>
      </c>
      <c r="C6" s="99"/>
      <c r="D6" s="285"/>
      <c r="E6" s="285"/>
      <c r="G6" s="55" t="str">
        <f>CONCATENATE("(",LEN(D6),")")</f>
        <v>(0)</v>
      </c>
      <c r="H6" s="53" t="str">
        <f>IF(( AND(B6="x",C6="x") ),"(*) Marcar solo un valor: Si o No",IF(AND(C6="x",LEN(D6)=0),"(*) Completar la celda de explicación",
CONCATENATE("(Si/No) Marcar con 'X' solo uno de los campos. (Explicación) Longitud Máxima de ",Explicacion_LongMaximo," caracteres")))</f>
        <v>(Si/No) Marcar con 'X' solo uno de los campos. (Explicación) Longitud Máxima de 1000 caracteres</v>
      </c>
      <c r="S6" s="67">
        <v>49</v>
      </c>
      <c r="U6"/>
      <c r="V6" s="68">
        <f>IF( AND(B6="",C6=""),0,IF(AND(C6&lt;&gt;"",D6=""),0,1))</f>
        <v>1</v>
      </c>
    </row>
    <row r="7" spans="1:22" ht="39.75" customHeight="1" x14ac:dyDescent="0.25">
      <c r="A7" s="240" t="s">
        <v>105</v>
      </c>
      <c r="B7" s="240"/>
      <c r="C7" s="240"/>
      <c r="D7" s="240"/>
      <c r="E7" s="240"/>
    </row>
    <row r="8" spans="1:22" ht="14.5" x14ac:dyDescent="0.35">
      <c r="A8" s="17" t="s">
        <v>106</v>
      </c>
      <c r="B8" s="208">
        <v>0</v>
      </c>
      <c r="C8" s="210"/>
      <c r="D8" s="4"/>
      <c r="E8" s="4"/>
      <c r="H8" s="41" t="str">
        <f xml:space="preserve"> IF(AND(AND(ISNUMBER(B8),LEN(B8)&lt;=11)=FALSE,B8&lt;&gt;""),CONCATENATE("Valor No válido en: ",$A$8),""
)</f>
        <v/>
      </c>
      <c r="S8" s="67">
        <v>146</v>
      </c>
    </row>
    <row r="9" spans="1:22" ht="14.5" x14ac:dyDescent="0.35">
      <c r="A9" s="17" t="s">
        <v>107</v>
      </c>
      <c r="B9" s="208">
        <v>0</v>
      </c>
      <c r="C9" s="210"/>
      <c r="D9" s="4"/>
      <c r="E9" s="4"/>
      <c r="H9" s="41" t="str">
        <f xml:space="preserve"> IF(AND(AND(ISNUMBER(B9),LEN(B9)&lt;=11)=FALSE,B9&lt;&gt;""),CONCATENATE("Valor No válido en: ",$A$9),""
)</f>
        <v/>
      </c>
      <c r="S9" s="67">
        <v>147</v>
      </c>
    </row>
  </sheetData>
  <sheetProtection algorithmName="SHA-512" hashValue="WHAokaNMCC/0i1yGbKRH3t3kpuzViZ/zr5MlfNr5N/dcEcDQuIjBnTwsGYc1FKxV7qfzHf0xCih9H0DKl8S86w==" saltValue="DzCKAlYVbpqedxOMfOYlBQ==" spinCount="100000" sheet="1" objects="1" scenarios="1" formatRows="0"/>
  <mergeCells count="8">
    <mergeCell ref="A3:E3"/>
    <mergeCell ref="A1:E1"/>
    <mergeCell ref="A7:E7"/>
    <mergeCell ref="B8:C8"/>
    <mergeCell ref="B9:C9"/>
    <mergeCell ref="D4:E4"/>
    <mergeCell ref="D5:E5"/>
    <mergeCell ref="D6:E6"/>
  </mergeCells>
  <dataValidations count="3">
    <dataValidation type="textLength" allowBlank="1" showErrorMessage="1" error="Cantidad de caracteres NO valido." sqref="D5:D6" xr:uid="{00000000-0002-0000-0800-000000000000}">
      <formula1>Explicacion_LongMinimo</formula1>
      <formula2>Explicacion_LongMaximo</formula2>
    </dataValidation>
    <dataValidation type="custom" allowBlank="1" showDropDown="1" showInputMessage="1" showErrorMessage="1" error="Valor NO Válido." prompt="Ingrese &quot;X&quot;" sqref="B5:C6" xr:uid="{00000000-0002-0000-0800-000001000000}">
      <formula1>COUNTIF(Respuesta_SINO,TRIM(CELL("contents")))=1</formula1>
    </dataValidation>
    <dataValidation type="whole" allowBlank="1" showInputMessage="1" showErrorMessage="1" error="Valor NO Válido." prompt="Ingrese Número" sqref="B8:C9" xr:uid="{00000000-0002-0000-0800-000002000000}">
      <formula1>Entero_Minimo</formula1>
      <formula2>Entero_Maximo</formula2>
    </dataValidation>
  </dataValidations>
  <hyperlinks>
    <hyperlink ref="H3" location="Principal!A1" display="Volver al Indice" xr:uid="{00000000-0004-0000-08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44</vt:i4>
      </vt:variant>
    </vt:vector>
  </HeadingPairs>
  <TitlesOfParts>
    <vt:vector size="80" baseType="lpstr">
      <vt:lpstr>Principal</vt:lpstr>
      <vt:lpstr>Ayuda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SeccionC</vt:lpstr>
      <vt:lpstr>TC</vt:lpstr>
      <vt:lpstr>Validacion</vt:lpstr>
      <vt:lpstr>'1'!Área_de_impresión</vt:lpstr>
      <vt:lpstr>'10'!Área_de_impresión</vt:lpstr>
      <vt:lpstr>'11'!Área_de_impresión</vt:lpstr>
      <vt:lpstr>'12'!Área_de_impresión</vt:lpstr>
      <vt:lpstr>'13'!Área_de_impresión</vt:lpstr>
      <vt:lpstr>'14'!Área_de_impresión</vt:lpstr>
      <vt:lpstr>'15'!Área_de_impresión</vt:lpstr>
      <vt:lpstr>'16'!Área_de_impresión</vt:lpstr>
      <vt:lpstr>'17'!Área_de_impresión</vt:lpstr>
      <vt:lpstr>'18'!Área_de_impresión</vt:lpstr>
      <vt:lpstr>'19'!Área_de_impresión</vt:lpstr>
      <vt:lpstr>'2'!Área_de_impresión</vt:lpstr>
      <vt:lpstr>'20'!Área_de_impresión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'29'!Área_de_impresión</vt:lpstr>
      <vt:lpstr>'3'!Área_de_impresión</vt:lpstr>
      <vt:lpstr>'30'!Área_de_impresión</vt:lpstr>
      <vt:lpstr>'31'!Área_de_impresión</vt:lpstr>
      <vt:lpstr>'4'!Área_de_impresión</vt:lpstr>
      <vt:lpstr>'5'!Área_de_impresión</vt:lpstr>
      <vt:lpstr>'6'!Área_de_impresión</vt:lpstr>
      <vt:lpstr>'7'!Área_de_impresión</vt:lpstr>
      <vt:lpstr>'8'!Área_de_impresión</vt:lpstr>
      <vt:lpstr>'9'!Área_de_impresión</vt:lpstr>
      <vt:lpstr>Principal!Área_de_impresión</vt:lpstr>
      <vt:lpstr>SeccionC!Área_de_impresión</vt:lpstr>
      <vt:lpstr>Decimal_Maximo</vt:lpstr>
      <vt:lpstr>Decimal_Minimo</vt:lpstr>
      <vt:lpstr>Decimal2_Maximo</vt:lpstr>
      <vt:lpstr>Decimal2_Minimo</vt:lpstr>
      <vt:lpstr>Entero_Maximo</vt:lpstr>
      <vt:lpstr>Entero_Minimo</vt:lpstr>
      <vt:lpstr>Explicacion_LongMaximo</vt:lpstr>
      <vt:lpstr>Explicacion_LongMinimo</vt:lpstr>
      <vt:lpstr>Fecha_Maximo</vt:lpstr>
      <vt:lpstr>Fecha_Minimo</vt:lpstr>
      <vt:lpstr>Respuesta_SINO</vt:lpstr>
    </vt:vector>
  </TitlesOfParts>
  <Company>SMV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SMV</dc:creator>
  <cp:lastModifiedBy>Alessandra Mur Mendiola</cp:lastModifiedBy>
  <cp:lastPrinted>2015-02-23T21:39:38Z</cp:lastPrinted>
  <dcterms:created xsi:type="dcterms:W3CDTF">2014-10-06T22:57:50Z</dcterms:created>
  <dcterms:modified xsi:type="dcterms:W3CDTF">2023-02-28T00:51:41Z</dcterms:modified>
</cp:coreProperties>
</file>